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I:\UFS\1_ОПИ\Свод остатков по прямым инвестициям\!Сводные данные\3 Отчеты\CDIS\20180101\Out\"/>
    </mc:Choice>
  </mc:AlternateContent>
  <bookViews>
    <workbookView xWindow="510" yWindow="405" windowWidth="16470" windowHeight="5925"/>
  </bookViews>
  <sheets>
    <sheet name="Outward" sheetId="1" r:id="rId1"/>
  </sheets>
  <externalReferences>
    <externalReference r:id="rId2"/>
    <externalReference r:id="rId3"/>
  </externalReferences>
  <definedNames>
    <definedName name="Reporting_Country_Code">'[1]Index Page'!$G$4</definedName>
    <definedName name="Reporting_Currency_Code">'[1]Index Page'!$G$5</definedName>
  </definedNames>
  <calcPr calcId="152511"/>
</workbook>
</file>

<file path=xl/calcChain.xml><?xml version="1.0" encoding="utf-8"?>
<calcChain xmlns="http://schemas.openxmlformats.org/spreadsheetml/2006/main">
  <c r="O315" i="1" l="1"/>
  <c r="N315" i="1"/>
  <c r="M315" i="1"/>
  <c r="L315" i="1"/>
  <c r="K315" i="1"/>
  <c r="J315" i="1"/>
  <c r="I315" i="1"/>
  <c r="H315" i="1"/>
  <c r="G315" i="1"/>
  <c r="F315" i="1"/>
  <c r="O314" i="1"/>
  <c r="O316" i="1" s="1"/>
  <c r="N314" i="1"/>
  <c r="M314" i="1"/>
  <c r="L314" i="1"/>
  <c r="K314" i="1"/>
  <c r="K316" i="1" s="1"/>
  <c r="J314" i="1"/>
  <c r="I314" i="1"/>
  <c r="H314" i="1"/>
  <c r="G314" i="1"/>
  <c r="F314" i="1"/>
  <c r="O309" i="1"/>
  <c r="N309" i="1"/>
  <c r="M309" i="1"/>
  <c r="L309" i="1"/>
  <c r="K309" i="1"/>
  <c r="J309" i="1"/>
  <c r="I309" i="1"/>
  <c r="H309" i="1"/>
  <c r="G309" i="1"/>
  <c r="F309" i="1"/>
  <c r="O308" i="1"/>
  <c r="N308" i="1"/>
  <c r="M308" i="1"/>
  <c r="L308" i="1"/>
  <c r="K308" i="1"/>
  <c r="J308" i="1"/>
  <c r="I308" i="1"/>
  <c r="H308" i="1"/>
  <c r="F308" i="1"/>
  <c r="O307" i="1"/>
  <c r="N307" i="1"/>
  <c r="M307" i="1"/>
  <c r="L307" i="1"/>
  <c r="K307" i="1"/>
  <c r="J307" i="1"/>
  <c r="I307" i="1"/>
  <c r="H307" i="1"/>
  <c r="G307" i="1"/>
  <c r="G308" i="1" s="1"/>
  <c r="F307" i="1"/>
  <c r="O272" i="1"/>
  <c r="N272" i="1"/>
  <c r="M272" i="1"/>
  <c r="L272" i="1"/>
  <c r="K272" i="1"/>
  <c r="J272" i="1"/>
  <c r="I272" i="1"/>
  <c r="H272" i="1"/>
  <c r="G272" i="1"/>
  <c r="F272" i="1"/>
  <c r="O271" i="1"/>
  <c r="N271" i="1"/>
  <c r="M271" i="1"/>
  <c r="L271" i="1"/>
  <c r="K271" i="1"/>
  <c r="J271" i="1"/>
  <c r="I271" i="1"/>
  <c r="H271" i="1"/>
  <c r="G271" i="1"/>
  <c r="F271" i="1"/>
  <c r="O270" i="1"/>
  <c r="N270" i="1"/>
  <c r="M270" i="1"/>
  <c r="L270" i="1"/>
  <c r="K270" i="1"/>
  <c r="J270" i="1"/>
  <c r="I270" i="1"/>
  <c r="H270" i="1"/>
  <c r="G270" i="1"/>
  <c r="F270" i="1"/>
  <c r="O259" i="1"/>
  <c r="N259" i="1"/>
  <c r="M259" i="1"/>
  <c r="L259" i="1"/>
  <c r="K259" i="1"/>
  <c r="J259" i="1"/>
  <c r="I259" i="1"/>
  <c r="H259" i="1"/>
  <c r="G259" i="1"/>
  <c r="F259" i="1"/>
  <c r="O257" i="1"/>
  <c r="O258" i="1" s="1"/>
  <c r="N257" i="1"/>
  <c r="N258" i="1" s="1"/>
  <c r="M257" i="1"/>
  <c r="M258" i="1" s="1"/>
  <c r="L257" i="1"/>
  <c r="L258" i="1" s="1"/>
  <c r="K257" i="1"/>
  <c r="K258" i="1" s="1"/>
  <c r="J257" i="1"/>
  <c r="J258" i="1" s="1"/>
  <c r="I257" i="1"/>
  <c r="I258" i="1" s="1"/>
  <c r="H257" i="1"/>
  <c r="H258" i="1" s="1"/>
  <c r="G257" i="1"/>
  <c r="G258" i="1" s="1"/>
  <c r="F257" i="1"/>
  <c r="F258" i="1" s="1"/>
  <c r="O230" i="1"/>
  <c r="N230" i="1"/>
  <c r="M230" i="1"/>
  <c r="L230" i="1"/>
  <c r="K230" i="1"/>
  <c r="J230" i="1"/>
  <c r="I230" i="1"/>
  <c r="H230" i="1"/>
  <c r="G230" i="1"/>
  <c r="F230" i="1"/>
  <c r="O229" i="1"/>
  <c r="N229" i="1"/>
  <c r="M229" i="1"/>
  <c r="L229" i="1"/>
  <c r="K229" i="1"/>
  <c r="J229" i="1"/>
  <c r="I229" i="1"/>
  <c r="H229" i="1"/>
  <c r="G229" i="1"/>
  <c r="F229" i="1"/>
  <c r="O228" i="1"/>
  <c r="N228" i="1"/>
  <c r="M228" i="1"/>
  <c r="L228" i="1"/>
  <c r="K228" i="1"/>
  <c r="J228" i="1"/>
  <c r="I228" i="1"/>
  <c r="H228" i="1"/>
  <c r="G228" i="1"/>
  <c r="F228" i="1"/>
  <c r="O216" i="1"/>
  <c r="N216" i="1"/>
  <c r="M216" i="1"/>
  <c r="L216" i="1"/>
  <c r="K216" i="1"/>
  <c r="J216" i="1"/>
  <c r="I216" i="1"/>
  <c r="H216" i="1"/>
  <c r="G216" i="1"/>
  <c r="F216" i="1"/>
  <c r="O215" i="1"/>
  <c r="N215" i="1"/>
  <c r="M215" i="1"/>
  <c r="L215" i="1"/>
  <c r="K215" i="1"/>
  <c r="J215" i="1"/>
  <c r="I215" i="1"/>
  <c r="H215" i="1"/>
  <c r="G215" i="1"/>
  <c r="F215" i="1"/>
  <c r="O214" i="1"/>
  <c r="N214" i="1"/>
  <c r="M214" i="1"/>
  <c r="L214" i="1"/>
  <c r="K214" i="1"/>
  <c r="J214" i="1"/>
  <c r="I214" i="1"/>
  <c r="H214" i="1"/>
  <c r="G214" i="1"/>
  <c r="F214" i="1"/>
  <c r="O203" i="1"/>
  <c r="N203" i="1"/>
  <c r="M203" i="1"/>
  <c r="L203" i="1"/>
  <c r="K203" i="1"/>
  <c r="J203" i="1"/>
  <c r="I203" i="1"/>
  <c r="H203" i="1"/>
  <c r="G203" i="1"/>
  <c r="F203" i="1"/>
  <c r="O202" i="1"/>
  <c r="N202" i="1"/>
  <c r="M202" i="1"/>
  <c r="L202" i="1"/>
  <c r="K202" i="1"/>
  <c r="J202" i="1"/>
  <c r="I202" i="1"/>
  <c r="H202" i="1"/>
  <c r="G202" i="1"/>
  <c r="F202" i="1"/>
  <c r="O201" i="1"/>
  <c r="N201" i="1"/>
  <c r="M201" i="1"/>
  <c r="L201" i="1"/>
  <c r="K201" i="1"/>
  <c r="J201" i="1"/>
  <c r="I201" i="1"/>
  <c r="H201" i="1"/>
  <c r="G201" i="1"/>
  <c r="F201" i="1"/>
  <c r="O184" i="1"/>
  <c r="N184" i="1"/>
  <c r="M184" i="1"/>
  <c r="L184" i="1"/>
  <c r="K184" i="1"/>
  <c r="J184" i="1"/>
  <c r="I184" i="1"/>
  <c r="H184" i="1"/>
  <c r="G184" i="1"/>
  <c r="F184" i="1"/>
  <c r="O183" i="1"/>
  <c r="N183" i="1"/>
  <c r="M183" i="1"/>
  <c r="L183" i="1"/>
  <c r="K183" i="1"/>
  <c r="J183" i="1"/>
  <c r="I183" i="1"/>
  <c r="H183" i="1"/>
  <c r="G183" i="1"/>
  <c r="F183" i="1"/>
  <c r="O182" i="1"/>
  <c r="N182" i="1"/>
  <c r="M182" i="1"/>
  <c r="L182" i="1"/>
  <c r="K182" i="1"/>
  <c r="J182" i="1"/>
  <c r="I182" i="1"/>
  <c r="H182" i="1"/>
  <c r="G182" i="1"/>
  <c r="F182" i="1"/>
  <c r="O150" i="1"/>
  <c r="N150" i="1"/>
  <c r="M150" i="1"/>
  <c r="L150" i="1"/>
  <c r="K150" i="1"/>
  <c r="J150" i="1"/>
  <c r="I150" i="1"/>
  <c r="H150" i="1"/>
  <c r="G150" i="1"/>
  <c r="F150" i="1"/>
  <c r="O148" i="1"/>
  <c r="O149" i="1" s="1"/>
  <c r="N148" i="1"/>
  <c r="M148" i="1"/>
  <c r="M149" i="1" s="1"/>
  <c r="L148" i="1"/>
  <c r="L149" i="1" s="1"/>
  <c r="K148" i="1"/>
  <c r="K149" i="1" s="1"/>
  <c r="J148" i="1"/>
  <c r="J149" i="1" s="1"/>
  <c r="I148" i="1"/>
  <c r="I149" i="1" s="1"/>
  <c r="H148" i="1"/>
  <c r="H149" i="1" s="1"/>
  <c r="G148" i="1"/>
  <c r="G149" i="1" s="1"/>
  <c r="F148" i="1"/>
  <c r="F149" i="1" s="1"/>
  <c r="O135" i="1"/>
  <c r="N135" i="1"/>
  <c r="M135" i="1"/>
  <c r="L135" i="1"/>
  <c r="K135" i="1"/>
  <c r="J135" i="1"/>
  <c r="I135" i="1"/>
  <c r="H135" i="1"/>
  <c r="G135" i="1"/>
  <c r="F135" i="1"/>
  <c r="O133" i="1"/>
  <c r="O134" i="1" s="1"/>
  <c r="N133" i="1"/>
  <c r="N134" i="1" s="1"/>
  <c r="M133" i="1"/>
  <c r="M134" i="1" s="1"/>
  <c r="L133" i="1"/>
  <c r="L134" i="1" s="1"/>
  <c r="K133" i="1"/>
  <c r="K134" i="1" s="1"/>
  <c r="J133" i="1"/>
  <c r="J134" i="1" s="1"/>
  <c r="I133" i="1"/>
  <c r="I134" i="1" s="1"/>
  <c r="H133" i="1"/>
  <c r="H134" i="1" s="1"/>
  <c r="G133" i="1"/>
  <c r="G134" i="1" s="1"/>
  <c r="F133" i="1"/>
  <c r="F134" i="1" s="1"/>
  <c r="O76" i="1"/>
  <c r="N76" i="1"/>
  <c r="M76" i="1"/>
  <c r="L76" i="1"/>
  <c r="K76" i="1"/>
  <c r="J76" i="1"/>
  <c r="I76" i="1"/>
  <c r="H76" i="1"/>
  <c r="G76" i="1"/>
  <c r="F76" i="1"/>
  <c r="G75" i="1"/>
  <c r="O74" i="1"/>
  <c r="O75" i="1" s="1"/>
  <c r="N74" i="1"/>
  <c r="M74" i="1"/>
  <c r="M75" i="1" s="1"/>
  <c r="L74" i="1"/>
  <c r="L75" i="1" s="1"/>
  <c r="K74" i="1"/>
  <c r="K75" i="1" s="1"/>
  <c r="J74" i="1"/>
  <c r="J75" i="1" s="1"/>
  <c r="I74" i="1"/>
  <c r="I75" i="1" s="1"/>
  <c r="H74" i="1"/>
  <c r="H75" i="1" s="1"/>
  <c r="G74" i="1"/>
  <c r="F74" i="1"/>
  <c r="F75" i="1" s="1"/>
  <c r="O66" i="1"/>
  <c r="N66" i="1"/>
  <c r="M66" i="1"/>
  <c r="L66" i="1"/>
  <c r="K66" i="1"/>
  <c r="J66" i="1"/>
  <c r="I66" i="1"/>
  <c r="H66" i="1"/>
  <c r="G66" i="1"/>
  <c r="F66" i="1"/>
  <c r="O65" i="1"/>
  <c r="N65" i="1"/>
  <c r="M65" i="1"/>
  <c r="L65" i="1"/>
  <c r="K65" i="1"/>
  <c r="J65" i="1"/>
  <c r="I65" i="1"/>
  <c r="H65" i="1"/>
  <c r="G65" i="1"/>
  <c r="F65" i="1"/>
  <c r="O64" i="1"/>
  <c r="N64" i="1"/>
  <c r="M64" i="1"/>
  <c r="L64" i="1"/>
  <c r="K64" i="1"/>
  <c r="J64" i="1"/>
  <c r="I64" i="1"/>
  <c r="H64" i="1"/>
  <c r="G64" i="1"/>
  <c r="F64" i="1"/>
  <c r="G316" i="1" l="1"/>
  <c r="H316" i="1"/>
  <c r="L316" i="1"/>
  <c r="F316" i="1"/>
  <c r="J316" i="1"/>
  <c r="N316" i="1"/>
  <c r="I316" i="1"/>
  <c r="M316" i="1"/>
  <c r="H312" i="1"/>
  <c r="F312" i="1"/>
  <c r="J312" i="1"/>
  <c r="L312" i="1"/>
  <c r="G312" i="1"/>
  <c r="I312" i="1"/>
  <c r="K312" i="1"/>
  <c r="M312" i="1"/>
  <c r="O312" i="1"/>
  <c r="N75" i="1"/>
  <c r="N149" i="1"/>
  <c r="N312" i="1" l="1"/>
</calcChain>
</file>

<file path=xl/comments1.xml><?xml version="1.0" encoding="utf-8"?>
<comments xmlns="http://schemas.openxmlformats.org/spreadsheetml/2006/main">
  <authors>
    <author>International Monetary Fund</author>
  </authors>
  <commentList>
    <comment ref="E168" authorId="0" shapeId="0">
      <text>
        <r>
          <rPr>
            <b/>
            <sz val="9"/>
            <rFont val="Tahoma"/>
            <family val="2"/>
          </rPr>
          <t>IMF:</t>
        </r>
        <r>
          <rPr>
            <sz val="9"/>
            <rFont val="Tahoma"/>
            <family val="2"/>
          </rPr>
          <t>Netherlands Antilles was broken into three separate jurisdictions on October 10, 2010: Curacao, St. Maarten, and Bonaire, St. Eustatius, and Saba (BES). For periods after 2009, please allocate accordingly.</t>
        </r>
      </text>
    </comment>
    <comment ref="E265" authorId="0" shapeId="0">
      <text>
        <r>
          <rPr>
            <b/>
            <sz val="9"/>
            <rFont val="Tahoma"/>
            <family val="2"/>
          </rPr>
          <t xml:space="preserve">IMF: </t>
        </r>
        <r>
          <rPr>
            <sz val="9"/>
            <rFont val="Tahoma"/>
            <family val="2"/>
          </rPr>
          <t>Please verify if the entered data correspond to Korea, Democratic People's Rep or to Korea, Republic of.</t>
        </r>
      </text>
    </comment>
  </commentList>
</comments>
</file>

<file path=xl/sharedStrings.xml><?xml version="1.0" encoding="utf-8"?>
<sst xmlns="http://schemas.openxmlformats.org/spreadsheetml/2006/main" count="1433" uniqueCount="835">
  <si>
    <t>SDMX Code</t>
  </si>
  <si>
    <t>Country Code</t>
  </si>
  <si>
    <t xml:space="preserve">Country of direct investment enterprise or of fellow enterprise abroad </t>
  </si>
  <si>
    <t>Total Outward Direct Investment (DI)</t>
  </si>
  <si>
    <t>Of which total Outward, DI with fellow enterprises abroad</t>
  </si>
  <si>
    <t>Equity (Outward-Net)</t>
  </si>
  <si>
    <t>Debt Instruments</t>
  </si>
  <si>
    <t xml:space="preserve"> (Outward-Net)  </t>
  </si>
  <si>
    <t>Net Debt</t>
  </si>
  <si>
    <t>Gross Debt Instruments</t>
  </si>
  <si>
    <t>Net- Outward</t>
  </si>
  <si>
    <t>Equity plus debt  with fellow enterprises abroad</t>
  </si>
  <si>
    <t>Gross DI assets with fellow enterprises(10)</t>
  </si>
  <si>
    <t>Resident financial intermediaries (Assets- liabilities)</t>
  </si>
  <si>
    <t>All other resident enterprises (Assets- liabilities)</t>
  </si>
  <si>
    <t>Total debt instrument  assets</t>
  </si>
  <si>
    <t>Total debt instrument liabilities</t>
  </si>
  <si>
    <t>Total equity and debt instrument assets</t>
  </si>
  <si>
    <t>Total equity and debt instrument liabilities</t>
  </si>
  <si>
    <t>c</t>
  </si>
  <si>
    <t>(1)=(2)+(3)</t>
  </si>
  <si>
    <t>(2)</t>
  </si>
  <si>
    <t xml:space="preserve"> (3)=(4+5)=(6-7)</t>
  </si>
  <si>
    <t>(4)</t>
  </si>
  <si>
    <t>(5)</t>
  </si>
  <si>
    <t>(6)</t>
  </si>
  <si>
    <t>(7)</t>
  </si>
  <si>
    <t>(8)=(9)-(10)</t>
  </si>
  <si>
    <t>(9)</t>
  </si>
  <si>
    <t>(10)</t>
  </si>
  <si>
    <t>Europe</t>
  </si>
  <si>
    <t>AL</t>
  </si>
  <si>
    <t>914</t>
  </si>
  <si>
    <t>Albania</t>
  </si>
  <si>
    <t>AD</t>
  </si>
  <si>
    <t>171</t>
  </si>
  <si>
    <t>Andorra</t>
  </si>
  <si>
    <t>AT</t>
  </si>
  <si>
    <t>122</t>
  </si>
  <si>
    <t>Austria</t>
  </si>
  <si>
    <t>BY</t>
  </si>
  <si>
    <t>913</t>
  </si>
  <si>
    <t>Belarus</t>
  </si>
  <si>
    <t>BE</t>
  </si>
  <si>
    <t>124</t>
  </si>
  <si>
    <t>Belgium</t>
  </si>
  <si>
    <t>BA</t>
  </si>
  <si>
    <t>963</t>
  </si>
  <si>
    <t xml:space="preserve">Bosnia and Herzegovina </t>
  </si>
  <si>
    <t>BG</t>
  </si>
  <si>
    <t>918</t>
  </si>
  <si>
    <t>Bulgaria</t>
  </si>
  <si>
    <t>HR</t>
  </si>
  <si>
    <t>960</t>
  </si>
  <si>
    <t>Croatia</t>
  </si>
  <si>
    <t>CY</t>
  </si>
  <si>
    <t>423</t>
  </si>
  <si>
    <t>Cyprus</t>
  </si>
  <si>
    <t>CZ</t>
  </si>
  <si>
    <t>935</t>
  </si>
  <si>
    <t>Czech Republic</t>
  </si>
  <si>
    <t>DK</t>
  </si>
  <si>
    <t>128</t>
  </si>
  <si>
    <t>Denmark</t>
  </si>
  <si>
    <t>EE</t>
  </si>
  <si>
    <t>939</t>
  </si>
  <si>
    <t>Estonia</t>
  </si>
  <si>
    <t>FO</t>
  </si>
  <si>
    <t>816</t>
  </si>
  <si>
    <t>Faroe Islands</t>
  </si>
  <si>
    <t>FI</t>
  </si>
  <si>
    <t>172</t>
  </si>
  <si>
    <t>Finland</t>
  </si>
  <si>
    <t>FR</t>
  </si>
  <si>
    <t>132</t>
  </si>
  <si>
    <t>France</t>
  </si>
  <si>
    <t>DE</t>
  </si>
  <si>
    <t>134</t>
  </si>
  <si>
    <t>Germany</t>
  </si>
  <si>
    <t>GI</t>
  </si>
  <si>
    <t>823</t>
  </si>
  <si>
    <t>Gibraltar</t>
  </si>
  <si>
    <t>GR</t>
  </si>
  <si>
    <t>174</t>
  </si>
  <si>
    <t>Greece</t>
  </si>
  <si>
    <t>GL</t>
  </si>
  <si>
    <t>326</t>
  </si>
  <si>
    <t>Greenland</t>
  </si>
  <si>
    <t>GG</t>
  </si>
  <si>
    <t>113</t>
  </si>
  <si>
    <t>Guernsey</t>
  </si>
  <si>
    <t>HU</t>
  </si>
  <si>
    <t>944</t>
  </si>
  <si>
    <t>Hungary</t>
  </si>
  <si>
    <t>IS</t>
  </si>
  <si>
    <t>176</t>
  </si>
  <si>
    <t>Iceland</t>
  </si>
  <si>
    <t>IE</t>
  </si>
  <si>
    <t>178</t>
  </si>
  <si>
    <t>Ireland</t>
  </si>
  <si>
    <t>IM</t>
  </si>
  <si>
    <t>118</t>
  </si>
  <si>
    <t>Isle of Man</t>
  </si>
  <si>
    <t>IT</t>
  </si>
  <si>
    <t>136</t>
  </si>
  <si>
    <t>Italy</t>
  </si>
  <si>
    <t>JE</t>
  </si>
  <si>
    <t>117</t>
  </si>
  <si>
    <t>Jersey</t>
  </si>
  <si>
    <t>XK</t>
  </si>
  <si>
    <t>967</t>
  </si>
  <si>
    <t>Kosovo</t>
  </si>
  <si>
    <t>LV</t>
  </si>
  <si>
    <t>941</t>
  </si>
  <si>
    <t>Latvia</t>
  </si>
  <si>
    <t>LI</t>
  </si>
  <si>
    <t>147</t>
  </si>
  <si>
    <t>Liechtenstein</t>
  </si>
  <si>
    <t>LT</t>
  </si>
  <si>
    <t>946</t>
  </si>
  <si>
    <t>Lithuania</t>
  </si>
  <si>
    <t>LU</t>
  </si>
  <si>
    <t>137</t>
  </si>
  <si>
    <t>Luxembourg</t>
  </si>
  <si>
    <t>MT</t>
  </si>
  <si>
    <t>181</t>
  </si>
  <si>
    <t>Malta</t>
  </si>
  <si>
    <t>MD</t>
  </si>
  <si>
    <t>921</t>
  </si>
  <si>
    <t>Moldova</t>
  </si>
  <si>
    <t>MC</t>
  </si>
  <si>
    <t>183</t>
  </si>
  <si>
    <t>Monaco</t>
  </si>
  <si>
    <t>ME</t>
  </si>
  <si>
    <t>943</t>
  </si>
  <si>
    <t>Montenegro, Republic of</t>
  </si>
  <si>
    <t>NL</t>
  </si>
  <si>
    <t>138</t>
  </si>
  <si>
    <t>Netherlands</t>
  </si>
  <si>
    <t>MK</t>
  </si>
  <si>
    <t>962</t>
  </si>
  <si>
    <t>North Macedonia, Republic of</t>
  </si>
  <si>
    <t>NO</t>
  </si>
  <si>
    <t>142</t>
  </si>
  <si>
    <t>Norway</t>
  </si>
  <si>
    <t>PL</t>
  </si>
  <si>
    <t>964</t>
  </si>
  <si>
    <t>Poland</t>
  </si>
  <si>
    <t>PT</t>
  </si>
  <si>
    <t>182</t>
  </si>
  <si>
    <t>Portugal</t>
  </si>
  <si>
    <t>RO</t>
  </si>
  <si>
    <t>968</t>
  </si>
  <si>
    <t>Romania</t>
  </si>
  <si>
    <t>RU</t>
  </si>
  <si>
    <t>922</t>
  </si>
  <si>
    <t>Russian Federation</t>
  </si>
  <si>
    <t>SM</t>
  </si>
  <si>
    <t>135</t>
  </si>
  <si>
    <t>San Marino</t>
  </si>
  <si>
    <t>RS</t>
  </si>
  <si>
    <t>942</t>
  </si>
  <si>
    <t>Serbia, Republic of</t>
  </si>
  <si>
    <t>SK</t>
  </si>
  <si>
    <t>936</t>
  </si>
  <si>
    <t>Slovak Republic</t>
  </si>
  <si>
    <t>SI</t>
  </si>
  <si>
    <t>961</t>
  </si>
  <si>
    <t>Slovenia</t>
  </si>
  <si>
    <t>ES</t>
  </si>
  <si>
    <t>184</t>
  </si>
  <si>
    <t>Spain</t>
  </si>
  <si>
    <t>SE</t>
  </si>
  <si>
    <t>144</t>
  </si>
  <si>
    <t>Sweden</t>
  </si>
  <si>
    <t>CH</t>
  </si>
  <si>
    <t>146</t>
  </si>
  <si>
    <t>Switzerland</t>
  </si>
  <si>
    <t>TR</t>
  </si>
  <si>
    <t>186</t>
  </si>
  <si>
    <t>Turkey</t>
  </si>
  <si>
    <t>UA</t>
  </si>
  <si>
    <t>926</t>
  </si>
  <si>
    <t>Ukraine</t>
  </si>
  <si>
    <t>GB</t>
  </si>
  <si>
    <t>112</t>
  </si>
  <si>
    <t>United Kingdom</t>
  </si>
  <si>
    <t>VA</t>
  </si>
  <si>
    <t>187</t>
  </si>
  <si>
    <t>Vatican  City State</t>
  </si>
  <si>
    <t>E19</t>
  </si>
  <si>
    <t>EU9</t>
  </si>
  <si>
    <t>E1E9</t>
  </si>
  <si>
    <t>Not Specified (Including Confidential) by Region</t>
  </si>
  <si>
    <t>Automatic
formula</t>
  </si>
  <si>
    <t>Sum of Reported Data, excl. Not Specified (Including Confidential) by Region (calculated)</t>
  </si>
  <si>
    <t>Total Reported Data, incl. Not Specified (Including Confidential) by Europe</t>
  </si>
  <si>
    <t>Please check following issues</t>
  </si>
  <si>
    <t>North Africa</t>
  </si>
  <si>
    <t>DZ</t>
  </si>
  <si>
    <t>612</t>
  </si>
  <si>
    <t>Algeria</t>
  </si>
  <si>
    <t>EG</t>
  </si>
  <si>
    <t>469</t>
  </si>
  <si>
    <t>Egypt</t>
  </si>
  <si>
    <t>LY</t>
  </si>
  <si>
    <t>672</t>
  </si>
  <si>
    <t>Libyan Arab Jamahiriya</t>
  </si>
  <si>
    <t>MA</t>
  </si>
  <si>
    <t>686</t>
  </si>
  <si>
    <t>Morocco</t>
  </si>
  <si>
    <t>TN</t>
  </si>
  <si>
    <t>744</t>
  </si>
  <si>
    <t>Tunisia</t>
  </si>
  <si>
    <t>F49</t>
  </si>
  <si>
    <t>NA9</t>
  </si>
  <si>
    <t>Total Reported Data, incl. Not Specified (Including Confidential) by North Africa</t>
  </si>
  <si>
    <t>Sub-Saharan Africa</t>
  </si>
  <si>
    <t>AO</t>
  </si>
  <si>
    <t>614</t>
  </si>
  <si>
    <t>Angola</t>
  </si>
  <si>
    <t>BJ</t>
  </si>
  <si>
    <t>638</t>
  </si>
  <si>
    <t>Benin</t>
  </si>
  <si>
    <t>BW</t>
  </si>
  <si>
    <t>616</t>
  </si>
  <si>
    <t>Botswana</t>
  </si>
  <si>
    <t>IO</t>
  </si>
  <si>
    <t>585</t>
  </si>
  <si>
    <t>British Indian Ocean Territory</t>
  </si>
  <si>
    <t>BF</t>
  </si>
  <si>
    <t>748</t>
  </si>
  <si>
    <t>Burkina Faso</t>
  </si>
  <si>
    <t>BI</t>
  </si>
  <si>
    <t>618</t>
  </si>
  <si>
    <t>Burundi</t>
  </si>
  <si>
    <t>CV</t>
  </si>
  <si>
    <t>Cabo Verde</t>
  </si>
  <si>
    <t>CM</t>
  </si>
  <si>
    <t>Cameroon</t>
  </si>
  <si>
    <t>CF</t>
  </si>
  <si>
    <t>626</t>
  </si>
  <si>
    <t>Central African Republic</t>
  </si>
  <si>
    <t>TD</t>
  </si>
  <si>
    <t>628</t>
  </si>
  <si>
    <t>Chad</t>
  </si>
  <si>
    <t>KM</t>
  </si>
  <si>
    <t>632</t>
  </si>
  <si>
    <t>Comoros</t>
  </si>
  <si>
    <t>CD</t>
  </si>
  <si>
    <t>636</t>
  </si>
  <si>
    <t>Congo, Dem. Rep. of</t>
  </si>
  <si>
    <t>CG</t>
  </si>
  <si>
    <t>634</t>
  </si>
  <si>
    <t>Congo, Rep. of</t>
  </si>
  <si>
    <t>CI</t>
  </si>
  <si>
    <t>662</t>
  </si>
  <si>
    <t>Côte d'Ivoire</t>
  </si>
  <si>
    <t>DJ</t>
  </si>
  <si>
    <t>611</t>
  </si>
  <si>
    <t>Djibouti</t>
  </si>
  <si>
    <t>GQ</t>
  </si>
  <si>
    <t>642</t>
  </si>
  <si>
    <t>Equatorial Guinea</t>
  </si>
  <si>
    <t>ER</t>
  </si>
  <si>
    <t>643</t>
  </si>
  <si>
    <t>Eritrea</t>
  </si>
  <si>
    <t>SZ</t>
  </si>
  <si>
    <t>734</t>
  </si>
  <si>
    <t>Eswatini, Kingdom of</t>
  </si>
  <si>
    <t>ET</t>
  </si>
  <si>
    <t>644</t>
  </si>
  <si>
    <t>Ethiopia</t>
  </si>
  <si>
    <t>GA</t>
  </si>
  <si>
    <t>646</t>
  </si>
  <si>
    <t>Gabon</t>
  </si>
  <si>
    <t>GM</t>
  </si>
  <si>
    <t>648</t>
  </si>
  <si>
    <t>Gambia, The</t>
  </si>
  <si>
    <t>GH</t>
  </si>
  <si>
    <t>652</t>
  </si>
  <si>
    <t>Ghana</t>
  </si>
  <si>
    <t>GN</t>
  </si>
  <si>
    <t>656</t>
  </si>
  <si>
    <t>Guinea</t>
  </si>
  <si>
    <t>GW</t>
  </si>
  <si>
    <t>654</t>
  </si>
  <si>
    <t>Guinea-Bissau</t>
  </si>
  <si>
    <t>KE</t>
  </si>
  <si>
    <t>664</t>
  </si>
  <si>
    <t>Kenya</t>
  </si>
  <si>
    <t>LS</t>
  </si>
  <si>
    <t>666</t>
  </si>
  <si>
    <t>Lesotho</t>
  </si>
  <si>
    <t>LR</t>
  </si>
  <si>
    <t>668</t>
  </si>
  <si>
    <t>Liberia</t>
  </si>
  <si>
    <t>MG</t>
  </si>
  <si>
    <t>674</t>
  </si>
  <si>
    <t>Madagascar</t>
  </si>
  <si>
    <t>MW</t>
  </si>
  <si>
    <t>676</t>
  </si>
  <si>
    <t>Malawi</t>
  </si>
  <si>
    <t>ML</t>
  </si>
  <si>
    <t>678</t>
  </si>
  <si>
    <t>Mali</t>
  </si>
  <si>
    <t>MR</t>
  </si>
  <si>
    <t>682</t>
  </si>
  <si>
    <t>Mauritania</t>
  </si>
  <si>
    <t>MU</t>
  </si>
  <si>
    <t>684</t>
  </si>
  <si>
    <t>Mauritius</t>
  </si>
  <si>
    <t>YT</t>
  </si>
  <si>
    <t>920</t>
  </si>
  <si>
    <t>Mayotte</t>
  </si>
  <si>
    <t>MZ</t>
  </si>
  <si>
    <t>688</t>
  </si>
  <si>
    <t>Mozambique</t>
  </si>
  <si>
    <t>NA</t>
  </si>
  <si>
    <t>728</t>
  </si>
  <si>
    <t>Namibia</t>
  </si>
  <si>
    <t>NE</t>
  </si>
  <si>
    <t>692</t>
  </si>
  <si>
    <t>Niger</t>
  </si>
  <si>
    <t>NG</t>
  </si>
  <si>
    <t>694</t>
  </si>
  <si>
    <t>Nigeria</t>
  </si>
  <si>
    <t>RE</t>
  </si>
  <si>
    <t>696</t>
  </si>
  <si>
    <t>Réunion</t>
  </si>
  <si>
    <t>RW</t>
  </si>
  <si>
    <t>714</t>
  </si>
  <si>
    <t>Rwanda</t>
  </si>
  <si>
    <t>ST</t>
  </si>
  <si>
    <t>716</t>
  </si>
  <si>
    <t>São Tomé and Príncipe</t>
  </si>
  <si>
    <t>SN</t>
  </si>
  <si>
    <t>722</t>
  </si>
  <si>
    <t>Senegal</t>
  </si>
  <si>
    <t>SC</t>
  </si>
  <si>
    <t>718</t>
  </si>
  <si>
    <t>Seychelles</t>
  </si>
  <si>
    <t>SL</t>
  </si>
  <si>
    <t>724</t>
  </si>
  <si>
    <t>Sierra Leone</t>
  </si>
  <si>
    <t>SO</t>
  </si>
  <si>
    <t>726</t>
  </si>
  <si>
    <t>Somalia</t>
  </si>
  <si>
    <t>ZA</t>
  </si>
  <si>
    <t>199</t>
  </si>
  <si>
    <t>South Africa</t>
  </si>
  <si>
    <t>SS</t>
  </si>
  <si>
    <t>733</t>
  </si>
  <si>
    <t>South Sudan</t>
  </si>
  <si>
    <t>SH</t>
  </si>
  <si>
    <t>856</t>
  </si>
  <si>
    <t>St. Helena</t>
  </si>
  <si>
    <t>SD</t>
  </si>
  <si>
    <t>732</t>
  </si>
  <si>
    <t>Sudan</t>
  </si>
  <si>
    <t>TZ</t>
  </si>
  <si>
    <t>738</t>
  </si>
  <si>
    <t>Tanzania</t>
  </si>
  <si>
    <t>TG</t>
  </si>
  <si>
    <t>742</t>
  </si>
  <si>
    <t>Togo</t>
  </si>
  <si>
    <t>UG</t>
  </si>
  <si>
    <t>746</t>
  </si>
  <si>
    <t>Uganda</t>
  </si>
  <si>
    <t>EH</t>
  </si>
  <si>
    <t>793</t>
  </si>
  <si>
    <t>Western Sahara</t>
  </si>
  <si>
    <t>ZM</t>
  </si>
  <si>
    <t>754</t>
  </si>
  <si>
    <t>Zambia</t>
  </si>
  <si>
    <t>ZW</t>
  </si>
  <si>
    <t>698</t>
  </si>
  <si>
    <t>Zimbabwe</t>
  </si>
  <si>
    <t>F69</t>
  </si>
  <si>
    <t>SH9</t>
  </si>
  <si>
    <t>Total Reported Data, incl. Not Specified (Including Confidential) by Sub-Saharan Africa</t>
  </si>
  <si>
    <t>North and Central America</t>
  </si>
  <si>
    <t>BZ</t>
  </si>
  <si>
    <t>339</t>
  </si>
  <si>
    <t>Belize</t>
  </si>
  <si>
    <t>CA</t>
  </si>
  <si>
    <t>156</t>
  </si>
  <si>
    <t>Canada</t>
  </si>
  <si>
    <t>CR</t>
  </si>
  <si>
    <t>238</t>
  </si>
  <si>
    <t>Costa Rica</t>
  </si>
  <si>
    <t>SV</t>
  </si>
  <si>
    <t>253</t>
  </si>
  <si>
    <t>El Salvador</t>
  </si>
  <si>
    <t>GT</t>
  </si>
  <si>
    <t>258</t>
  </si>
  <si>
    <t>Guatemala</t>
  </si>
  <si>
    <t>HN</t>
  </si>
  <si>
    <t>268</t>
  </si>
  <si>
    <t>Honduras</t>
  </si>
  <si>
    <t>MX</t>
  </si>
  <si>
    <t>273</t>
  </si>
  <si>
    <t>Mexico</t>
  </si>
  <si>
    <t>NI</t>
  </si>
  <si>
    <t>278</t>
  </si>
  <si>
    <t>Nicaragua</t>
  </si>
  <si>
    <t>PA</t>
  </si>
  <si>
    <t>283</t>
  </si>
  <si>
    <t>Panama</t>
  </si>
  <si>
    <t>US</t>
  </si>
  <si>
    <t>111</t>
  </si>
  <si>
    <t>United States</t>
  </si>
  <si>
    <t>A119</t>
  </si>
  <si>
    <t>AM9</t>
  </si>
  <si>
    <t>A2A39</t>
  </si>
  <si>
    <t>Total Reported Data, incl. Not Specified (Including Confidential) by North and Central America</t>
  </si>
  <si>
    <t>North Atlantic and Caribbean</t>
  </si>
  <si>
    <t>AI</t>
  </si>
  <si>
    <t>312</t>
  </si>
  <si>
    <t>Anguilla</t>
  </si>
  <si>
    <t>AG</t>
  </si>
  <si>
    <t>311</t>
  </si>
  <si>
    <t>Antigua and Barbuda</t>
  </si>
  <si>
    <t>AW</t>
  </si>
  <si>
    <t>314</t>
  </si>
  <si>
    <t>Aruba</t>
  </si>
  <si>
    <t>BS</t>
  </si>
  <si>
    <t>313</t>
  </si>
  <si>
    <t>Bahamas, The</t>
  </si>
  <si>
    <t>BB</t>
  </si>
  <si>
    <t>316</t>
  </si>
  <si>
    <t>Barbados</t>
  </si>
  <si>
    <t>BM</t>
  </si>
  <si>
    <t>319</t>
  </si>
  <si>
    <t>Bermuda</t>
  </si>
  <si>
    <t>KY</t>
  </si>
  <si>
    <t>377</t>
  </si>
  <si>
    <t>Cayman Islands</t>
  </si>
  <si>
    <t>CU</t>
  </si>
  <si>
    <t>928</t>
  </si>
  <si>
    <t>Cuba</t>
  </si>
  <si>
    <t>DM</t>
  </si>
  <si>
    <t>321</t>
  </si>
  <si>
    <t>Dominica</t>
  </si>
  <si>
    <t>DO</t>
  </si>
  <si>
    <t>243</t>
  </si>
  <si>
    <t>Dominican Republic</t>
  </si>
  <si>
    <t>GD</t>
  </si>
  <si>
    <t>328</t>
  </si>
  <si>
    <t>Grenada</t>
  </si>
  <si>
    <t>GP</t>
  </si>
  <si>
    <t>329</t>
  </si>
  <si>
    <t>Guadeloupe</t>
  </si>
  <si>
    <t>HT</t>
  </si>
  <si>
    <t>263</t>
  </si>
  <si>
    <t>Haiti</t>
  </si>
  <si>
    <t>JM</t>
  </si>
  <si>
    <t>343</t>
  </si>
  <si>
    <t>Jamaica</t>
  </si>
  <si>
    <t>MQ</t>
  </si>
  <si>
    <t>349</t>
  </si>
  <si>
    <t>Martinique</t>
  </si>
  <si>
    <t>MS</t>
  </si>
  <si>
    <t>351</t>
  </si>
  <si>
    <t>Montserrat</t>
  </si>
  <si>
    <t>AN</t>
  </si>
  <si>
    <t>353</t>
  </si>
  <si>
    <r>
      <t xml:space="preserve">Netherlands Antilles </t>
    </r>
    <r>
      <rPr>
        <vertAlign val="superscript"/>
        <sz val="8"/>
        <rFont val="Verdana"/>
        <family val="2"/>
      </rPr>
      <t>1</t>
    </r>
  </si>
  <si>
    <t>BQ</t>
  </si>
  <si>
    <t>357</t>
  </si>
  <si>
    <r>
      <t xml:space="preserve">Bonaire, St. Eust, Saba (BES) </t>
    </r>
    <r>
      <rPr>
        <vertAlign val="superscript"/>
        <sz val="8"/>
        <rFont val="Verdana"/>
        <family val="2"/>
      </rPr>
      <t>1</t>
    </r>
  </si>
  <si>
    <t>CW</t>
  </si>
  <si>
    <t>354</t>
  </si>
  <si>
    <r>
      <t xml:space="preserve">Curacao </t>
    </r>
    <r>
      <rPr>
        <vertAlign val="superscript"/>
        <sz val="8"/>
        <rFont val="Verdana"/>
        <family val="2"/>
      </rPr>
      <t>1</t>
    </r>
  </si>
  <si>
    <t>SX</t>
  </si>
  <si>
    <t>352</t>
  </si>
  <si>
    <r>
      <t xml:space="preserve">St. Maarten </t>
    </r>
    <r>
      <rPr>
        <vertAlign val="superscript"/>
        <sz val="8"/>
        <rFont val="Verdana"/>
        <family val="2"/>
      </rPr>
      <t>1</t>
    </r>
  </si>
  <si>
    <t>PR</t>
  </si>
  <si>
    <t>359</t>
  </si>
  <si>
    <t>Puerto Rico</t>
  </si>
  <si>
    <t>KN</t>
  </si>
  <si>
    <t>361</t>
  </si>
  <si>
    <t>St. Kitts and Nevis</t>
  </si>
  <si>
    <t>LC</t>
  </si>
  <si>
    <t>362</t>
  </si>
  <si>
    <t>St. Lucia</t>
  </si>
  <si>
    <t>PM</t>
  </si>
  <si>
    <t>363</t>
  </si>
  <si>
    <t>St. Pierre and Miquelon</t>
  </si>
  <si>
    <t>VC</t>
  </si>
  <si>
    <t>364</t>
  </si>
  <si>
    <t>St. Vincent and the Grenadines</t>
  </si>
  <si>
    <t>TT</t>
  </si>
  <si>
    <t>369</t>
  </si>
  <si>
    <t>Trinidad and Tobago</t>
  </si>
  <si>
    <t>TC</t>
  </si>
  <si>
    <t>381</t>
  </si>
  <si>
    <t>Turks and Caicos Islands</t>
  </si>
  <si>
    <t>VG</t>
  </si>
  <si>
    <t>371</t>
  </si>
  <si>
    <t>Virgin Islands, British</t>
  </si>
  <si>
    <t>VI</t>
  </si>
  <si>
    <t>373</t>
  </si>
  <si>
    <t>Virgin Islands, U.S.</t>
  </si>
  <si>
    <t>A69</t>
  </si>
  <si>
    <t>CC9</t>
  </si>
  <si>
    <t xml:space="preserve">Total Reported Data, incl. Not Specified (Including Confidential) by North Atlantic and Caribbean </t>
  </si>
  <si>
    <t>South America</t>
  </si>
  <si>
    <t>AR</t>
  </si>
  <si>
    <t>213</t>
  </si>
  <si>
    <t>Argentina</t>
  </si>
  <si>
    <t>BO</t>
  </si>
  <si>
    <t>218</t>
  </si>
  <si>
    <t>Bolivia</t>
  </si>
  <si>
    <t>BR</t>
  </si>
  <si>
    <t>223</t>
  </si>
  <si>
    <t>Brazil</t>
  </si>
  <si>
    <t>CL</t>
  </si>
  <si>
    <t>228</t>
  </si>
  <si>
    <t>Chile</t>
  </si>
  <si>
    <t>CO</t>
  </si>
  <si>
    <t>233</t>
  </si>
  <si>
    <t>Colombia</t>
  </si>
  <si>
    <t>EC</t>
  </si>
  <si>
    <t>248</t>
  </si>
  <si>
    <t>Ecuador</t>
  </si>
  <si>
    <t>FK</t>
  </si>
  <si>
    <t>323</t>
  </si>
  <si>
    <t xml:space="preserve">Falkland Islands (Malvinas) </t>
  </si>
  <si>
    <t>GF</t>
  </si>
  <si>
    <t>333</t>
  </si>
  <si>
    <t>French Guiana</t>
  </si>
  <si>
    <t>GY</t>
  </si>
  <si>
    <t>336</t>
  </si>
  <si>
    <t>Guyana</t>
  </si>
  <si>
    <t>PY</t>
  </si>
  <si>
    <t>288</t>
  </si>
  <si>
    <t>Paraguay</t>
  </si>
  <si>
    <t>PE</t>
  </si>
  <si>
    <t>293</t>
  </si>
  <si>
    <t>Peru</t>
  </si>
  <si>
    <t>SR</t>
  </si>
  <si>
    <t>366</t>
  </si>
  <si>
    <t>Suriname</t>
  </si>
  <si>
    <t>UY</t>
  </si>
  <si>
    <t>298</t>
  </si>
  <si>
    <t>Uruguay</t>
  </si>
  <si>
    <t>VE</t>
  </si>
  <si>
    <t>299</t>
  </si>
  <si>
    <t>Venezuela, República Bolivariana</t>
  </si>
  <si>
    <t>A79</t>
  </si>
  <si>
    <t>SA9</t>
  </si>
  <si>
    <t>A7E9</t>
  </si>
  <si>
    <t>Total Reported Data, incl. Not Specified (Including Confidential) by South America</t>
  </si>
  <si>
    <t>Countries of Persian Gulf</t>
  </si>
  <si>
    <t>BH</t>
  </si>
  <si>
    <t>419</t>
  </si>
  <si>
    <t xml:space="preserve">Bahrain </t>
  </si>
  <si>
    <t>IR</t>
  </si>
  <si>
    <t>429</t>
  </si>
  <si>
    <t>Iran, Islamic Republic of</t>
  </si>
  <si>
    <t>IQ</t>
  </si>
  <si>
    <t>433</t>
  </si>
  <si>
    <t>Iraq</t>
  </si>
  <si>
    <t>KW</t>
  </si>
  <si>
    <t>443</t>
  </si>
  <si>
    <t>Kuwait</t>
  </si>
  <si>
    <t>OM</t>
  </si>
  <si>
    <t>449</t>
  </si>
  <si>
    <t>Oman</t>
  </si>
  <si>
    <t>QA</t>
  </si>
  <si>
    <t>453</t>
  </si>
  <si>
    <t>Qatar</t>
  </si>
  <si>
    <t>SA</t>
  </si>
  <si>
    <t>456</t>
  </si>
  <si>
    <t>Saudi Arabia</t>
  </si>
  <si>
    <t>AE</t>
  </si>
  <si>
    <t>466</t>
  </si>
  <si>
    <t>United Arab Emirates</t>
  </si>
  <si>
    <t>S349</t>
  </si>
  <si>
    <t>GU9</t>
  </si>
  <si>
    <t>S35E9</t>
  </si>
  <si>
    <t>Total Reported Data, incl. Not Specified (Including Confidential) by Countries of Persian Gulf</t>
  </si>
  <si>
    <t>Other Near and Middle East Economies</t>
  </si>
  <si>
    <t>AM</t>
  </si>
  <si>
    <t>911</t>
  </si>
  <si>
    <t>Armenia</t>
  </si>
  <si>
    <t>AZ</t>
  </si>
  <si>
    <t>912</t>
  </si>
  <si>
    <t>Azerbaijan</t>
  </si>
  <si>
    <t>GE</t>
  </si>
  <si>
    <t>915</t>
  </si>
  <si>
    <t>Georgia</t>
  </si>
  <si>
    <t>IL</t>
  </si>
  <si>
    <t>436</t>
  </si>
  <si>
    <t>Israel</t>
  </si>
  <si>
    <t>JO</t>
  </si>
  <si>
    <t>439</t>
  </si>
  <si>
    <t>Jordan</t>
  </si>
  <si>
    <t>LB</t>
  </si>
  <si>
    <t>446</t>
  </si>
  <si>
    <t>Lebanon</t>
  </si>
  <si>
    <t>SY</t>
  </si>
  <si>
    <t>463</t>
  </si>
  <si>
    <t>Syrian Arab Republic</t>
  </si>
  <si>
    <t>PS</t>
  </si>
  <si>
    <t>487</t>
  </si>
  <si>
    <t>West Bank and Gaza Strip</t>
  </si>
  <si>
    <t>YE</t>
  </si>
  <si>
    <t>474</t>
  </si>
  <si>
    <t>Yemen, Republic of</t>
  </si>
  <si>
    <t>S369</t>
  </si>
  <si>
    <t>ME9</t>
  </si>
  <si>
    <t>S37E9</t>
  </si>
  <si>
    <t>Total Reported Data, incl. Not Specified (Including Confidential)) by Other Near and Middle East Countries</t>
  </si>
  <si>
    <t>Central and South Asia</t>
  </si>
  <si>
    <t>AF</t>
  </si>
  <si>
    <t>512</t>
  </si>
  <si>
    <t>Afghanistan, Islamic State of</t>
  </si>
  <si>
    <t>BD</t>
  </si>
  <si>
    <t>513</t>
  </si>
  <si>
    <t>Bangladesh</t>
  </si>
  <si>
    <t>BT</t>
  </si>
  <si>
    <t>514</t>
  </si>
  <si>
    <t>Bhutan</t>
  </si>
  <si>
    <t>BN</t>
  </si>
  <si>
    <t>516</t>
  </si>
  <si>
    <t>Brunei Darussalam</t>
  </si>
  <si>
    <t>KH</t>
  </si>
  <si>
    <t>522</t>
  </si>
  <si>
    <t>Cambodia</t>
  </si>
  <si>
    <t>IN</t>
  </si>
  <si>
    <t>534</t>
  </si>
  <si>
    <t>India</t>
  </si>
  <si>
    <t>ID</t>
  </si>
  <si>
    <t>536</t>
  </si>
  <si>
    <t>Indonesia</t>
  </si>
  <si>
    <t>KZ</t>
  </si>
  <si>
    <t>916</t>
  </si>
  <si>
    <t>Kazakhstan</t>
  </si>
  <si>
    <t>KG</t>
  </si>
  <si>
    <t>917</t>
  </si>
  <si>
    <t>Kyrgyz Republic</t>
  </si>
  <si>
    <t>LA</t>
  </si>
  <si>
    <t>544</t>
  </si>
  <si>
    <t>Lao PDR</t>
  </si>
  <si>
    <t>MY</t>
  </si>
  <si>
    <t>548</t>
  </si>
  <si>
    <t>Malaysia</t>
  </si>
  <si>
    <t>MV</t>
  </si>
  <si>
    <t>556</t>
  </si>
  <si>
    <t>Maldives</t>
  </si>
  <si>
    <t>MM</t>
  </si>
  <si>
    <t>518</t>
  </si>
  <si>
    <t>Myanmar</t>
  </si>
  <si>
    <t>NP</t>
  </si>
  <si>
    <t>558</t>
  </si>
  <si>
    <t>Nepal</t>
  </si>
  <si>
    <t>PK</t>
  </si>
  <si>
    <t>564</t>
  </si>
  <si>
    <t>Pakistan</t>
  </si>
  <si>
    <t>PH</t>
  </si>
  <si>
    <t>566</t>
  </si>
  <si>
    <t>Philippines</t>
  </si>
  <si>
    <t>SG</t>
  </si>
  <si>
    <t>576</t>
  </si>
  <si>
    <t>Singapore</t>
  </si>
  <si>
    <t>LK</t>
  </si>
  <si>
    <t>524</t>
  </si>
  <si>
    <t>Sri Lanka</t>
  </si>
  <si>
    <t>TJ</t>
  </si>
  <si>
    <t>923</t>
  </si>
  <si>
    <t>Tajikistan</t>
  </si>
  <si>
    <t>TH</t>
  </si>
  <si>
    <t>578</t>
  </si>
  <si>
    <t>Thailand</t>
  </si>
  <si>
    <t>TL</t>
  </si>
  <si>
    <t>537</t>
  </si>
  <si>
    <t>Timor-Leste</t>
  </si>
  <si>
    <t>TM</t>
  </si>
  <si>
    <t>925</t>
  </si>
  <si>
    <t>Turkmenistan</t>
  </si>
  <si>
    <t>UZ</t>
  </si>
  <si>
    <t>927</t>
  </si>
  <si>
    <t>Uzbekistan</t>
  </si>
  <si>
    <t>VN</t>
  </si>
  <si>
    <t>582</t>
  </si>
  <si>
    <t>Vietnam</t>
  </si>
  <si>
    <t>S59</t>
  </si>
  <si>
    <t>CA9</t>
  </si>
  <si>
    <t>Total Reported Data, incl. Not Specified (Including Confidential) by Central and South Asia</t>
  </si>
  <si>
    <t>East Asia</t>
  </si>
  <si>
    <t>CN</t>
  </si>
  <si>
    <t>924</t>
  </si>
  <si>
    <t>China, P.R.: Mainland</t>
  </si>
  <si>
    <t>HK</t>
  </si>
  <si>
    <t>532</t>
  </si>
  <si>
    <t>China, P.R.: Hong Kong</t>
  </si>
  <si>
    <t>MO</t>
  </si>
  <si>
    <t>546</t>
  </si>
  <si>
    <t>China, P.R.: Macao</t>
  </si>
  <si>
    <t>JP</t>
  </si>
  <si>
    <t>158</t>
  </si>
  <si>
    <t>Japan</t>
  </si>
  <si>
    <t>KP</t>
  </si>
  <si>
    <t>954</t>
  </si>
  <si>
    <t>Korea, Democratic People's Rep.</t>
  </si>
  <si>
    <t>KR</t>
  </si>
  <si>
    <t>542</t>
  </si>
  <si>
    <t xml:space="preserve">Korea, Republic of </t>
  </si>
  <si>
    <t>MN</t>
  </si>
  <si>
    <t>948</t>
  </si>
  <si>
    <t>Mongolia</t>
  </si>
  <si>
    <t>TW</t>
  </si>
  <si>
    <t>528</t>
  </si>
  <si>
    <t>Taiwan Province of China</t>
  </si>
  <si>
    <t>S29</t>
  </si>
  <si>
    <t>EA9</t>
  </si>
  <si>
    <t>Total Reported Data, incl. Not Specified (Including Confidential) by East Asia</t>
  </si>
  <si>
    <t>Oceania and Polar Region</t>
  </si>
  <si>
    <t>AS</t>
  </si>
  <si>
    <t>859</t>
  </si>
  <si>
    <t>American Samoa</t>
  </si>
  <si>
    <t>AU</t>
  </si>
  <si>
    <t>193</t>
  </si>
  <si>
    <t>Australia</t>
  </si>
  <si>
    <t>BV</t>
  </si>
  <si>
    <t>871</t>
  </si>
  <si>
    <t>Bouvet Island</t>
  </si>
  <si>
    <t>CX</t>
  </si>
  <si>
    <t>814</t>
  </si>
  <si>
    <t>Christmas Island</t>
  </si>
  <si>
    <t>CC</t>
  </si>
  <si>
    <t>865</t>
  </si>
  <si>
    <t>Cocos (Keeling) Islands</t>
  </si>
  <si>
    <t>CK</t>
  </si>
  <si>
    <t>815</t>
  </si>
  <si>
    <t>Cook Islands</t>
  </si>
  <si>
    <t>FJ</t>
  </si>
  <si>
    <t>819</t>
  </si>
  <si>
    <t>Fiji</t>
  </si>
  <si>
    <t>PF</t>
  </si>
  <si>
    <t>887</t>
  </si>
  <si>
    <t>French Polynesia</t>
  </si>
  <si>
    <t>TF</t>
  </si>
  <si>
    <t>876</t>
  </si>
  <si>
    <t>French Southern Territories</t>
  </si>
  <si>
    <t>GU</t>
  </si>
  <si>
    <t>829</t>
  </si>
  <si>
    <t>Guam</t>
  </si>
  <si>
    <t>HM</t>
  </si>
  <si>
    <t>872</t>
  </si>
  <si>
    <t>Heard Island and McDonald Is.</t>
  </si>
  <si>
    <t>KI</t>
  </si>
  <si>
    <t>826</t>
  </si>
  <si>
    <t>Kiribati</t>
  </si>
  <si>
    <t>MH</t>
  </si>
  <si>
    <t>867</t>
  </si>
  <si>
    <t>Marshall Islands</t>
  </si>
  <si>
    <t>FM</t>
  </si>
  <si>
    <t>868</t>
  </si>
  <si>
    <t>Micronesia, Federated States of</t>
  </si>
  <si>
    <t>NR</t>
  </si>
  <si>
    <t>836</t>
  </si>
  <si>
    <t>Nauru</t>
  </si>
  <si>
    <t>NC</t>
  </si>
  <si>
    <t>839</t>
  </si>
  <si>
    <t>New Caledonia</t>
  </si>
  <si>
    <t>NZ</t>
  </si>
  <si>
    <t>196</t>
  </si>
  <si>
    <t>New Zealand</t>
  </si>
  <si>
    <t>NU</t>
  </si>
  <si>
    <t>851</t>
  </si>
  <si>
    <t>Niue</t>
  </si>
  <si>
    <t>NF</t>
  </si>
  <si>
    <t>849</t>
  </si>
  <si>
    <t>Norfolk Island</t>
  </si>
  <si>
    <t>MP</t>
  </si>
  <si>
    <t>817</t>
  </si>
  <si>
    <t>Northern Mariana Islands</t>
  </si>
  <si>
    <t>PW</t>
  </si>
  <si>
    <t>565</t>
  </si>
  <si>
    <t>Palau</t>
  </si>
  <si>
    <t>PG</t>
  </si>
  <si>
    <t>853</t>
  </si>
  <si>
    <t>Papua New Guinea</t>
  </si>
  <si>
    <t>PN</t>
  </si>
  <si>
    <t>863</t>
  </si>
  <si>
    <t xml:space="preserve">Pitcairn </t>
  </si>
  <si>
    <t>WS</t>
  </si>
  <si>
    <t>862</t>
  </si>
  <si>
    <t xml:space="preserve">Samoa </t>
  </si>
  <si>
    <t>SB</t>
  </si>
  <si>
    <t>813</t>
  </si>
  <si>
    <t>Solomon Islands</t>
  </si>
  <si>
    <t>GS</t>
  </si>
  <si>
    <t>873</t>
  </si>
  <si>
    <t>South Georgia and Sandwich Is.</t>
  </si>
  <si>
    <t>TK</t>
  </si>
  <si>
    <t>818</t>
  </si>
  <si>
    <t xml:space="preserve">Tokelau </t>
  </si>
  <si>
    <t>TO</t>
  </si>
  <si>
    <t>866</t>
  </si>
  <si>
    <t>Tonga</t>
  </si>
  <si>
    <t>TV</t>
  </si>
  <si>
    <t>869</t>
  </si>
  <si>
    <t>Tuvalu</t>
  </si>
  <si>
    <t>UM</t>
  </si>
  <si>
    <t>374</t>
  </si>
  <si>
    <t>US Pacific Islands</t>
  </si>
  <si>
    <t>VU</t>
  </si>
  <si>
    <t>846</t>
  </si>
  <si>
    <t>Vanuatu</t>
  </si>
  <si>
    <t>WF</t>
  </si>
  <si>
    <t>857</t>
  </si>
  <si>
    <t>Wallis and Futuna Islands</t>
  </si>
  <si>
    <t>O29</t>
  </si>
  <si>
    <t>OP9</t>
  </si>
  <si>
    <t>Total Reported Data, Incl. Not Specified (Including Confidential) by Oceania and Polar Region</t>
  </si>
  <si>
    <t>Total Not Specified (Including Confidential)</t>
  </si>
  <si>
    <t>X4</t>
  </si>
  <si>
    <t>983</t>
  </si>
  <si>
    <t>W09</t>
  </si>
  <si>
    <r>
      <t>Total Not Specified (Including Confidential)</t>
    </r>
    <r>
      <rPr>
        <b/>
        <vertAlign val="superscript"/>
        <sz val="8"/>
        <rFont val="Verdana"/>
        <family val="2"/>
      </rPr>
      <t>2</t>
    </r>
  </si>
  <si>
    <t>Global Totals</t>
  </si>
  <si>
    <r>
      <t>Global Total Reported Data</t>
    </r>
    <r>
      <rPr>
        <sz val="8"/>
        <rFont val="Verdana"/>
        <family val="2"/>
      </rPr>
      <t xml:space="preserve"> excl. Not Specified (Including Confidential) (</t>
    </r>
    <r>
      <rPr>
        <b/>
        <sz val="8"/>
        <rFont val="Verdana"/>
        <family val="2"/>
      </rPr>
      <t>calculated)</t>
    </r>
  </si>
  <si>
    <r>
      <t xml:space="preserve">Global Total Reported Data </t>
    </r>
    <r>
      <rPr>
        <sz val="8"/>
        <rFont val="Verdana"/>
        <family val="2"/>
      </rPr>
      <t xml:space="preserve">incl. Not Specified (Including Confidential) </t>
    </r>
    <r>
      <rPr>
        <b/>
        <sz val="8"/>
        <rFont val="Verdana"/>
        <family val="2"/>
      </rPr>
      <t>(calculated)</t>
    </r>
  </si>
  <si>
    <t>Footnotes:</t>
  </si>
  <si>
    <t xml:space="preserve">1/ Netherlands Antilles was broken into three separate jurisdictions on October 10, 2010: Curacao, St. Maarten, and Bonaire, St. Eustatius, and Saba (BES). </t>
  </si>
  <si>
    <t>2/ Total not Specified (Including Confidential) is Total Unallocated plus Total Confidential.</t>
  </si>
  <si>
    <t>Note:</t>
  </si>
  <si>
    <t xml:space="preserve">Type "c" if it is confidential data. </t>
  </si>
  <si>
    <t>The Coordinated Direct Investment Survey of the Russian Federation</t>
  </si>
  <si>
    <t>Outward Direct Investment Position, as of December 31, 2017</t>
  </si>
  <si>
    <t>Million US Dollars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</si>
</sst>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2"/>
    </font>
    <font>
      <sz val="9"/>
      <color indexed="12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sz val="11"/>
      <color rgb="FF006100"/>
      <name val="Calibri"/>
      <family val="2"/>
      <scheme val="minor"/>
    </font>
    <font>
      <sz val="9"/>
      <name val="Verdana"/>
      <family val="2"/>
    </font>
    <font>
      <b/>
      <sz val="13"/>
      <color theme="3"/>
      <name val="Calibri"/>
      <family val="2"/>
      <scheme val="minor"/>
    </font>
    <font>
      <b/>
      <sz val="8"/>
      <color indexed="59"/>
      <name val="Verdana"/>
      <family val="2"/>
    </font>
    <font>
      <b/>
      <sz val="15"/>
      <color theme="3"/>
      <name val="Calibri"/>
      <family val="2"/>
      <scheme val="minor"/>
    </font>
    <font>
      <b/>
      <sz val="9"/>
      <color indexed="59"/>
      <name val="Verdana"/>
      <family val="2"/>
    </font>
    <font>
      <b/>
      <sz val="8"/>
      <name val="Verdana"/>
      <family val="2"/>
    </font>
    <font>
      <sz val="8"/>
      <color indexed="59"/>
      <name val="Verdana"/>
      <family val="2"/>
    </font>
    <font>
      <b/>
      <sz val="11"/>
      <color theme="3"/>
      <name val="Calibri"/>
      <family val="2"/>
      <scheme val="minor"/>
    </font>
    <font>
      <b/>
      <sz val="7"/>
      <color indexed="59"/>
      <name val="Verdana"/>
      <family val="2"/>
    </font>
    <font>
      <sz val="7"/>
      <color indexed="12"/>
      <name val="Verdana"/>
      <family val="2"/>
    </font>
    <font>
      <b/>
      <sz val="7"/>
      <color indexed="12"/>
      <name val="Verdana"/>
      <family val="2"/>
    </font>
    <font>
      <b/>
      <sz val="7"/>
      <color indexed="60"/>
      <name val="Verdana"/>
      <family val="2"/>
    </font>
    <font>
      <sz val="7"/>
      <name val="Verdana"/>
      <family val="2"/>
    </font>
    <font>
      <sz val="9"/>
      <color indexed="10"/>
      <name val="Verdana"/>
      <family val="2"/>
    </font>
    <font>
      <sz val="11"/>
      <color rgb="FF9C6500"/>
      <name val="Calibri"/>
      <family val="2"/>
      <scheme val="minor"/>
    </font>
    <font>
      <b/>
      <sz val="8"/>
      <color indexed="18"/>
      <name val="Verdana"/>
      <family val="2"/>
    </font>
    <font>
      <sz val="8"/>
      <color rgb="FFFF0000"/>
      <name val="Verdana"/>
      <family val="2"/>
    </font>
    <font>
      <vertAlign val="superscript"/>
      <sz val="8"/>
      <name val="Verdana"/>
      <family val="2"/>
    </font>
    <font>
      <sz val="9"/>
      <color indexed="18"/>
      <name val="Verdana"/>
      <family val="2"/>
    </font>
    <font>
      <b/>
      <vertAlign val="superscript"/>
      <sz val="8"/>
      <name val="Verdana"/>
      <family val="2"/>
    </font>
    <font>
      <sz val="14"/>
      <color indexed="12"/>
      <name val="Verdana"/>
      <family val="2"/>
    </font>
    <font>
      <b/>
      <sz val="14"/>
      <name val="Verdana"/>
      <family val="2"/>
    </font>
    <font>
      <sz val="14"/>
      <name val="Verdana"/>
      <family val="2"/>
    </font>
    <font>
      <b/>
      <u/>
      <sz val="9"/>
      <color indexed="10"/>
      <name val="Verdana"/>
      <family val="2"/>
    </font>
    <font>
      <sz val="9"/>
      <color rgb="FFFF0000"/>
      <name val="Verdana"/>
      <family val="2"/>
    </font>
    <font>
      <b/>
      <u/>
      <sz val="9"/>
      <name val="Verdana"/>
      <family val="2"/>
    </font>
    <font>
      <b/>
      <sz val="9"/>
      <name val="Tahoma"/>
      <family val="2"/>
    </font>
    <font>
      <sz val="9"/>
      <name val="Tahoma"/>
      <family val="2"/>
    </font>
    <font>
      <b/>
      <sz val="9"/>
      <name val="Verdan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0" tint="-0.2499160740989410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ck">
        <color theme="4" tint="0.4999237037263100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/>
    <xf numFmtId="0" fontId="1" fillId="0" borderId="0">
      <alignment vertical="top"/>
    </xf>
    <xf numFmtId="0" fontId="5" fillId="2" borderId="0" applyNumberFormat="0" applyBorder="0" applyAlignment="0" applyProtection="0"/>
    <xf numFmtId="0" fontId="7" fillId="0" borderId="3" applyNumberFormat="0" applyFill="0" applyAlignment="0" applyProtection="0"/>
    <xf numFmtId="0" fontId="9" fillId="0" borderId="1" applyNumberFormat="0" applyFill="0" applyAlignment="0" applyProtection="0"/>
    <xf numFmtId="0" fontId="1" fillId="0" borderId="0"/>
    <xf numFmtId="0" fontId="13" fillId="0" borderId="2" applyNumberFormat="0" applyFill="0" applyAlignment="0" applyProtection="0"/>
    <xf numFmtId="0" fontId="20" fillId="6" borderId="0" applyNumberFormat="0" applyBorder="0" applyAlignment="0" applyProtection="0"/>
  </cellStyleXfs>
  <cellXfs count="129">
    <xf numFmtId="0" fontId="0" fillId="0" borderId="0" xfId="0"/>
    <xf numFmtId="0" fontId="2" fillId="0" borderId="0" xfId="1" applyFont="1" applyFill="1" applyBorder="1" applyAlignment="1" applyProtection="1">
      <alignment horizontal="right"/>
    </xf>
    <xf numFmtId="0" fontId="6" fillId="0" borderId="0" xfId="1" applyFont="1" applyFill="1" applyAlignment="1" applyProtection="1">
      <alignment vertical="top"/>
    </xf>
    <xf numFmtId="0" fontId="6" fillId="0" borderId="0" xfId="1" applyFont="1" applyFill="1" applyAlignment="1" applyProtection="1"/>
    <xf numFmtId="0" fontId="6" fillId="0" borderId="0" xfId="1" applyFont="1" applyFill="1" applyBorder="1" applyAlignment="1" applyProtection="1"/>
    <xf numFmtId="0" fontId="6" fillId="0" borderId="0" xfId="5" applyFont="1" applyAlignment="1" applyProtection="1">
      <alignment vertical="center"/>
    </xf>
    <xf numFmtId="1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Fill="1" applyAlignment="1" applyProtection="1">
      <alignment horizontal="left" vertical="top"/>
    </xf>
    <xf numFmtId="0" fontId="15" fillId="0" borderId="0" xfId="1" applyFont="1" applyFill="1" applyBorder="1" applyAlignment="1" applyProtection="1">
      <alignment horizontal="right" vertical="top"/>
    </xf>
    <xf numFmtId="0" fontId="16" fillId="3" borderId="6" xfId="1" applyFont="1" applyFill="1" applyBorder="1" applyAlignment="1" applyProtection="1">
      <alignment horizontal="center" vertical="center" wrapText="1"/>
    </xf>
    <xf numFmtId="0" fontId="18" fillId="0" borderId="0" xfId="1" applyFont="1" applyFill="1" applyAlignment="1" applyProtection="1">
      <alignment vertical="top"/>
    </xf>
    <xf numFmtId="0" fontId="2" fillId="0" borderId="0" xfId="1" applyFont="1" applyFill="1" applyBorder="1" applyAlignment="1" applyProtection="1">
      <alignment horizontal="right" vertical="top"/>
    </xf>
    <xf numFmtId="164" fontId="3" fillId="4" borderId="10" xfId="1" applyNumberFormat="1" applyFont="1" applyFill="1" applyBorder="1" applyAlignment="1" applyProtection="1">
      <alignment horizontal="center" vertical="center"/>
    </xf>
    <xf numFmtId="0" fontId="6" fillId="4" borderId="0" xfId="1" applyFont="1" applyFill="1" applyAlignment="1" applyProtection="1">
      <alignment vertical="top"/>
    </xf>
    <xf numFmtId="164" fontId="6" fillId="0" borderId="12" xfId="1" applyNumberFormat="1" applyFont="1" applyFill="1" applyBorder="1" applyAlignment="1" applyProtection="1">
      <alignment horizontal="center" vertical="center"/>
    </xf>
    <xf numFmtId="0" fontId="6" fillId="0" borderId="12" xfId="1" applyFont="1" applyFill="1" applyBorder="1" applyAlignment="1" applyProtection="1">
      <alignment vertical="top"/>
    </xf>
    <xf numFmtId="164" fontId="4" fillId="0" borderId="13" xfId="1" applyNumberFormat="1" applyFont="1" applyFill="1" applyBorder="1" applyAlignment="1" applyProtection="1">
      <alignment horizontal="center" vertical="center"/>
      <protection locked="0"/>
    </xf>
    <xf numFmtId="164" fontId="6" fillId="0" borderId="14" xfId="1" applyNumberFormat="1" applyFont="1" applyFill="1" applyBorder="1" applyAlignment="1" applyProtection="1">
      <alignment horizontal="center" vertical="center"/>
    </xf>
    <xf numFmtId="0" fontId="6" fillId="0" borderId="14" xfId="1" applyFont="1" applyFill="1" applyBorder="1" applyAlignment="1" applyProtection="1">
      <alignment vertical="top"/>
    </xf>
    <xf numFmtId="0" fontId="19" fillId="0" borderId="0" xfId="1" applyFont="1" applyFill="1" applyBorder="1" applyAlignment="1" applyProtection="1">
      <alignment horizontal="right" vertical="top"/>
    </xf>
    <xf numFmtId="0" fontId="6" fillId="0" borderId="15" xfId="1" applyFont="1" applyFill="1" applyBorder="1" applyAlignment="1" applyProtection="1">
      <alignment vertical="top"/>
    </xf>
    <xf numFmtId="0" fontId="2" fillId="0" borderId="0" xfId="1" applyFont="1" applyFill="1" applyBorder="1" applyAlignment="1" applyProtection="1">
      <alignment horizontal="left" vertical="center"/>
    </xf>
    <xf numFmtId="164" fontId="6" fillId="0" borderId="17" xfId="1" applyNumberFormat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vertical="top"/>
    </xf>
    <xf numFmtId="0" fontId="6" fillId="0" borderId="0" xfId="1" applyFont="1" applyFill="1" applyAlignment="1" applyProtection="1">
      <alignment horizontal="left" vertical="center"/>
    </xf>
    <xf numFmtId="164" fontId="21" fillId="7" borderId="24" xfId="2" applyNumberFormat="1" applyFont="1" applyFill="1" applyBorder="1" applyAlignment="1" applyProtection="1">
      <alignment horizontal="center" vertical="center" textRotation="90"/>
    </xf>
    <xf numFmtId="164" fontId="3" fillId="4" borderId="11" xfId="1" applyNumberFormat="1" applyFont="1" applyFill="1" applyBorder="1" applyAlignment="1" applyProtection="1">
      <alignment horizontal="center" vertical="center"/>
    </xf>
    <xf numFmtId="164" fontId="6" fillId="0" borderId="7" xfId="1" applyNumberFormat="1" applyFont="1" applyFill="1" applyBorder="1" applyAlignment="1" applyProtection="1">
      <alignment horizontal="center" vertical="center"/>
    </xf>
    <xf numFmtId="164" fontId="4" fillId="0" borderId="25" xfId="1" applyNumberFormat="1" applyFont="1" applyFill="1" applyBorder="1" applyAlignment="1" applyProtection="1">
      <alignment horizontal="center" vertical="center"/>
      <protection locked="0"/>
    </xf>
    <xf numFmtId="164" fontId="6" fillId="0" borderId="26" xfId="1" applyNumberFormat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left" vertical="top"/>
    </xf>
    <xf numFmtId="164" fontId="6" fillId="0" borderId="6" xfId="1" applyNumberFormat="1" applyFont="1" applyFill="1" applyBorder="1" applyAlignment="1" applyProtection="1">
      <alignment horizontal="center" vertical="center"/>
    </xf>
    <xf numFmtId="0" fontId="19" fillId="0" borderId="0" xfId="1" applyFont="1" applyFill="1" applyAlignment="1" applyProtection="1">
      <alignment vertical="top"/>
    </xf>
    <xf numFmtId="0" fontId="19" fillId="0" borderId="0" xfId="1" applyFont="1" applyFill="1" applyAlignment="1" applyProtection="1">
      <alignment horizontal="left" vertical="center"/>
    </xf>
    <xf numFmtId="0" fontId="24" fillId="0" borderId="0" xfId="1" applyFont="1" applyFill="1" applyAlignment="1" applyProtection="1">
      <alignment vertical="top"/>
    </xf>
    <xf numFmtId="0" fontId="2" fillId="0" borderId="0" xfId="1" applyFont="1" applyFill="1" applyBorder="1" applyAlignment="1" applyProtection="1">
      <alignment horizontal="right" vertical="center"/>
    </xf>
    <xf numFmtId="0" fontId="6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horizontal="left" vertical="center"/>
    </xf>
    <xf numFmtId="164" fontId="6" fillId="7" borderId="17" xfId="2" applyNumberFormat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horizontal="center" vertical="center" wrapText="1"/>
    </xf>
    <xf numFmtId="0" fontId="26" fillId="0" borderId="0" xfId="1" applyFont="1" applyFill="1" applyBorder="1" applyAlignment="1" applyProtection="1">
      <alignment horizontal="right" vertical="top"/>
    </xf>
    <xf numFmtId="164" fontId="27" fillId="4" borderId="11" xfId="1" applyNumberFormat="1" applyFont="1" applyFill="1" applyBorder="1" applyAlignment="1" applyProtection="1">
      <alignment horizontal="center" vertical="center"/>
    </xf>
    <xf numFmtId="0" fontId="28" fillId="0" borderId="0" xfId="1" applyFont="1" applyFill="1" applyAlignment="1" applyProtection="1">
      <alignment vertical="top"/>
    </xf>
    <xf numFmtId="0" fontId="28" fillId="4" borderId="0" xfId="1" applyFont="1" applyFill="1" applyAlignment="1" applyProtection="1">
      <alignment vertical="top"/>
    </xf>
    <xf numFmtId="164" fontId="6" fillId="0" borderId="0" xfId="5" applyNumberFormat="1" applyFont="1" applyAlignment="1" applyProtection="1">
      <alignment vertical="center"/>
    </xf>
    <xf numFmtId="1" fontId="19" fillId="0" borderId="0" xfId="1" applyNumberFormat="1" applyFont="1" applyFill="1" applyAlignment="1" applyProtection="1">
      <alignment horizontal="center" vertical="center"/>
    </xf>
    <xf numFmtId="164" fontId="19" fillId="0" borderId="0" xfId="1" applyNumberFormat="1" applyFont="1" applyFill="1" applyAlignment="1" applyProtection="1">
      <alignment horizontal="left" vertical="top" wrapText="1"/>
    </xf>
    <xf numFmtId="164" fontId="19" fillId="0" borderId="0" xfId="1" applyNumberFormat="1" applyFont="1" applyFill="1" applyAlignment="1" applyProtection="1">
      <alignment horizontal="center" vertical="top"/>
    </xf>
    <xf numFmtId="0" fontId="19" fillId="0" borderId="0" xfId="1" applyFont="1" applyFill="1" applyBorder="1" applyAlignment="1" applyProtection="1">
      <alignment vertical="top"/>
    </xf>
    <xf numFmtId="164" fontId="29" fillId="0" borderId="0" xfId="1" applyNumberFormat="1" applyFont="1" applyFill="1" applyAlignment="1" applyProtection="1">
      <alignment vertical="center"/>
    </xf>
    <xf numFmtId="164" fontId="6" fillId="0" borderId="0" xfId="1" applyNumberFormat="1" applyFont="1" applyFill="1" applyAlignment="1" applyProtection="1">
      <alignment horizontal="left" vertical="top"/>
    </xf>
    <xf numFmtId="164" fontId="30" fillId="0" borderId="0" xfId="1" applyNumberFormat="1" applyFont="1" applyFill="1" applyAlignment="1" applyProtection="1">
      <alignment horizontal="left" vertical="top"/>
    </xf>
    <xf numFmtId="164" fontId="31" fillId="0" borderId="0" xfId="1" applyNumberFormat="1" applyFont="1" applyFill="1" applyAlignment="1" applyProtection="1">
      <alignment vertical="center"/>
    </xf>
    <xf numFmtId="164" fontId="6" fillId="0" borderId="0" xfId="1" applyNumberFormat="1" applyFont="1" applyFill="1" applyAlignment="1" applyProtection="1">
      <alignment horizontal="left" vertical="top" wrapText="1"/>
    </xf>
    <xf numFmtId="164" fontId="6" fillId="0" borderId="0" xfId="1" applyNumberFormat="1" applyFont="1" applyFill="1" applyAlignment="1" applyProtection="1">
      <alignment horizontal="center" vertical="top"/>
    </xf>
    <xf numFmtId="164" fontId="6" fillId="0" borderId="0" xfId="1" applyNumberFormat="1" applyFont="1" applyFill="1" applyAlignment="1" applyProtection="1">
      <alignment vertical="center"/>
    </xf>
    <xf numFmtId="1" fontId="6" fillId="0" borderId="0" xfId="1" applyNumberFormat="1" applyFont="1" applyFill="1" applyAlignment="1" applyProtection="1">
      <alignment horizontal="center" vertical="center"/>
    </xf>
    <xf numFmtId="0" fontId="6" fillId="0" borderId="0" xfId="1" applyFont="1" applyFill="1" applyAlignment="1" applyProtection="1">
      <alignment horizontal="center" vertical="top"/>
    </xf>
    <xf numFmtId="0" fontId="6" fillId="0" borderId="0" xfId="1" applyFont="1" applyFill="1" applyAlignment="1" applyProtection="1">
      <alignment horizontal="right" vertical="top"/>
    </xf>
    <xf numFmtId="0" fontId="11" fillId="5" borderId="27" xfId="5" applyFont="1" applyFill="1" applyBorder="1" applyAlignment="1" applyProtection="1">
      <alignment horizontal="center" vertical="center" textRotation="90" wrapText="1"/>
    </xf>
    <xf numFmtId="0" fontId="11" fillId="5" borderId="28" xfId="5" applyFont="1" applyFill="1" applyBorder="1" applyAlignment="1" applyProtection="1">
      <alignment horizontal="center" vertical="center" textRotation="90" wrapText="1"/>
    </xf>
    <xf numFmtId="0" fontId="11" fillId="5" borderId="29" xfId="5" applyFont="1" applyFill="1" applyBorder="1" applyAlignment="1" applyProtection="1">
      <alignment horizontal="center" vertical="center" textRotation="90" wrapText="1"/>
    </xf>
    <xf numFmtId="0" fontId="34" fillId="0" borderId="0" xfId="5" applyFont="1" applyAlignment="1" applyProtection="1">
      <alignment horizontal="center" vertical="center"/>
    </xf>
    <xf numFmtId="0" fontId="11" fillId="5" borderId="21" xfId="5" applyFont="1" applyFill="1" applyBorder="1" applyAlignment="1" applyProtection="1">
      <alignment horizontal="center" vertical="center" textRotation="90" wrapText="1"/>
    </xf>
    <xf numFmtId="0" fontId="11" fillId="5" borderId="22" xfId="5" applyFont="1" applyFill="1" applyBorder="1" applyAlignment="1" applyProtection="1">
      <alignment horizontal="center" vertical="center" textRotation="90"/>
    </xf>
    <xf numFmtId="0" fontId="11" fillId="5" borderId="20" xfId="5" applyFont="1" applyFill="1" applyBorder="1" applyAlignment="1" applyProtection="1">
      <alignment horizontal="center" vertical="center" textRotation="90" wrapText="1"/>
    </xf>
    <xf numFmtId="0" fontId="8" fillId="3" borderId="4" xfId="3" applyFont="1" applyFill="1" applyBorder="1" applyAlignment="1" applyProtection="1">
      <alignment horizontal="center" vertical="center" textRotation="90" wrapText="1"/>
    </xf>
    <xf numFmtId="0" fontId="8" fillId="3" borderId="5" xfId="3" applyFont="1" applyFill="1" applyBorder="1" applyAlignment="1" applyProtection="1">
      <alignment horizontal="center" vertical="center" textRotation="90" wrapText="1"/>
    </xf>
    <xf numFmtId="0" fontId="8" fillId="3" borderId="8" xfId="3" applyFont="1" applyFill="1" applyBorder="1" applyAlignment="1" applyProtection="1">
      <alignment horizontal="center" vertical="center" textRotation="90" wrapText="1"/>
    </xf>
    <xf numFmtId="0" fontId="8" fillId="3" borderId="10" xfId="3" applyFont="1" applyFill="1" applyBorder="1" applyAlignment="1" applyProtection="1">
      <alignment horizontal="center" vertical="center" textRotation="90" wrapText="1"/>
    </xf>
    <xf numFmtId="0" fontId="8" fillId="3" borderId="7" xfId="3" applyFont="1" applyFill="1" applyBorder="1" applyAlignment="1" applyProtection="1">
      <alignment horizontal="center" vertical="center" textRotation="90" wrapText="1"/>
    </xf>
    <xf numFmtId="0" fontId="8" fillId="3" borderId="30" xfId="3" applyFont="1" applyFill="1" applyBorder="1" applyAlignment="1" applyProtection="1">
      <alignment horizontal="center" vertical="center" textRotation="90" wrapText="1"/>
    </xf>
    <xf numFmtId="0" fontId="11" fillId="5" borderId="31" xfId="5" applyFont="1" applyFill="1" applyBorder="1" applyAlignment="1" applyProtection="1">
      <alignment horizontal="center" vertical="center" textRotation="90" wrapText="1"/>
    </xf>
    <xf numFmtId="0" fontId="11" fillId="5" borderId="32" xfId="5" applyFont="1" applyFill="1" applyBorder="1" applyAlignment="1" applyProtection="1">
      <alignment horizontal="center" vertical="center" textRotation="90"/>
    </xf>
    <xf numFmtId="0" fontId="11" fillId="5" borderId="33" xfId="5" applyFont="1" applyFill="1" applyBorder="1" applyAlignment="1" applyProtection="1">
      <alignment horizontal="center" vertical="center" textRotation="90" wrapText="1"/>
    </xf>
    <xf numFmtId="0" fontId="11" fillId="5" borderId="0" xfId="5" applyFont="1" applyFill="1" applyBorder="1" applyAlignment="1" applyProtection="1">
      <alignment horizontal="center" vertical="center" textRotation="90" wrapText="1"/>
    </xf>
    <xf numFmtId="0" fontId="8" fillId="3" borderId="18" xfId="3" applyFont="1" applyFill="1" applyBorder="1" applyAlignment="1" applyProtection="1">
      <alignment horizontal="center" vertical="center" textRotation="90" wrapText="1"/>
    </xf>
    <xf numFmtId="0" fontId="8" fillId="3" borderId="9" xfId="3" applyFont="1" applyFill="1" applyBorder="1" applyAlignment="1" applyProtection="1">
      <alignment horizontal="center" vertical="center" wrapText="1"/>
    </xf>
    <xf numFmtId="0" fontId="8" fillId="3" borderId="9" xfId="4" applyFont="1" applyFill="1" applyBorder="1" applyAlignment="1" applyProtection="1">
      <alignment horizontal="center" vertical="center" wrapText="1"/>
    </xf>
    <xf numFmtId="3" fontId="10" fillId="3" borderId="9" xfId="1" applyNumberFormat="1" applyFont="1" applyFill="1" applyBorder="1" applyAlignment="1" applyProtection="1">
      <alignment horizontal="left" vertical="top"/>
    </xf>
    <xf numFmtId="3" fontId="10" fillId="3" borderId="9" xfId="1" applyNumberFormat="1" applyFont="1" applyFill="1" applyBorder="1" applyAlignment="1" applyProtection="1">
      <alignment horizontal="center" vertical="top"/>
    </xf>
    <xf numFmtId="0" fontId="8" fillId="3" borderId="9" xfId="4" applyFont="1" applyFill="1" applyBorder="1" applyAlignment="1" applyProtection="1">
      <alignment horizontal="center" vertical="top" wrapText="1"/>
    </xf>
    <xf numFmtId="0" fontId="8" fillId="3" borderId="19" xfId="4" applyFont="1" applyFill="1" applyBorder="1" applyAlignment="1" applyProtection="1">
      <alignment horizontal="center" vertical="top" wrapText="1"/>
    </xf>
    <xf numFmtId="0" fontId="8" fillId="3" borderId="21" xfId="3" applyFont="1" applyFill="1" applyBorder="1" applyAlignment="1" applyProtection="1">
      <alignment horizontal="center" vertical="center" textRotation="90" wrapText="1"/>
    </xf>
    <xf numFmtId="0" fontId="8" fillId="3" borderId="13" xfId="3" applyFont="1" applyFill="1" applyBorder="1" applyAlignment="1" applyProtection="1">
      <alignment horizontal="center" vertical="center" wrapText="1"/>
    </xf>
    <xf numFmtId="0" fontId="8" fillId="3" borderId="13" xfId="4" applyFont="1" applyFill="1" applyBorder="1" applyAlignment="1" applyProtection="1">
      <alignment horizontal="center" vertical="center" wrapText="1"/>
    </xf>
    <xf numFmtId="0" fontId="10" fillId="3" borderId="13" xfId="4" applyFont="1" applyFill="1" applyBorder="1" applyAlignment="1" applyProtection="1">
      <alignment horizontal="centerContinuous" vertical="center"/>
    </xf>
    <xf numFmtId="0" fontId="8" fillId="3" borderId="13" xfId="3" applyFont="1" applyFill="1" applyBorder="1" applyAlignment="1" applyProtection="1">
      <alignment horizontal="centerContinuous" vertical="center" wrapText="1"/>
    </xf>
    <xf numFmtId="0" fontId="10" fillId="3" borderId="13" xfId="3" applyFont="1" applyFill="1" applyBorder="1" applyAlignment="1" applyProtection="1">
      <alignment horizontal="centerContinuous" vertical="center" wrapText="1"/>
    </xf>
    <xf numFmtId="0" fontId="10" fillId="3" borderId="13" xfId="3" applyFont="1" applyFill="1" applyBorder="1" applyAlignment="1" applyProtection="1">
      <alignment horizontal="centerContinuous" vertical="center"/>
    </xf>
    <xf numFmtId="0" fontId="8" fillId="3" borderId="13" xfId="4" applyFont="1" applyFill="1" applyBorder="1" applyAlignment="1" applyProtection="1">
      <alignment horizontal="center" vertical="top" wrapText="1"/>
    </xf>
    <xf numFmtId="0" fontId="8" fillId="3" borderId="25" xfId="4" applyFont="1" applyFill="1" applyBorder="1" applyAlignment="1" applyProtection="1">
      <alignment horizontal="center" vertical="top" wrapText="1"/>
    </xf>
    <xf numFmtId="0" fontId="12" fillId="3" borderId="13" xfId="5" applyFont="1" applyFill="1" applyBorder="1" applyProtection="1"/>
    <xf numFmtId="0" fontId="10" fillId="3" borderId="13" xfId="4" applyFont="1" applyFill="1" applyBorder="1" applyAlignment="1" applyProtection="1">
      <alignment horizontal="center" vertical="center" wrapText="1"/>
    </xf>
    <xf numFmtId="0" fontId="8" fillId="3" borderId="25" xfId="3" applyFont="1" applyFill="1" applyBorder="1" applyAlignment="1" applyProtection="1">
      <alignment horizontal="center" vertical="center" wrapText="1"/>
    </xf>
    <xf numFmtId="0" fontId="14" fillId="3" borderId="13" xfId="6" applyFont="1" applyFill="1" applyBorder="1" applyAlignment="1" applyProtection="1">
      <alignment horizontal="center" vertical="center" wrapText="1"/>
    </xf>
    <xf numFmtId="0" fontId="14" fillId="3" borderId="25" xfId="6" applyFont="1" applyFill="1" applyBorder="1" applyAlignment="1" applyProtection="1">
      <alignment horizontal="center" vertical="center" wrapText="1"/>
    </xf>
    <xf numFmtId="0" fontId="16" fillId="3" borderId="21" xfId="1" applyFont="1" applyFill="1" applyBorder="1" applyAlignment="1" applyProtection="1">
      <alignment horizontal="center" vertical="center" wrapText="1"/>
    </xf>
    <xf numFmtId="0" fontId="16" fillId="3" borderId="13" xfId="1" applyFont="1" applyFill="1" applyBorder="1" applyAlignment="1" applyProtection="1">
      <alignment horizontal="center" vertical="top" wrapText="1"/>
    </xf>
    <xf numFmtId="0" fontId="17" fillId="3" borderId="13" xfId="1" quotePrefix="1" applyNumberFormat="1" applyFont="1" applyFill="1" applyBorder="1" applyAlignment="1" applyProtection="1">
      <alignment horizontal="center" vertical="top" wrapText="1"/>
    </xf>
    <xf numFmtId="0" fontId="17" fillId="3" borderId="25" xfId="1" quotePrefix="1" applyNumberFormat="1" applyFont="1" applyFill="1" applyBorder="1" applyAlignment="1" applyProtection="1">
      <alignment horizontal="center" vertical="top" wrapText="1"/>
    </xf>
    <xf numFmtId="164" fontId="3" fillId="4" borderId="21" xfId="1" applyNumberFormat="1" applyFont="1" applyFill="1" applyBorder="1" applyAlignment="1" applyProtection="1">
      <alignment horizontal="center" vertical="center"/>
    </xf>
    <xf numFmtId="164" fontId="11" fillId="4" borderId="13" xfId="1" applyNumberFormat="1" applyFont="1" applyFill="1" applyBorder="1" applyAlignment="1" applyProtection="1">
      <alignment horizontal="centerContinuous" vertical="top"/>
    </xf>
    <xf numFmtId="164" fontId="3" fillId="4" borderId="13" xfId="1" applyNumberFormat="1" applyFont="1" applyFill="1" applyBorder="1" applyAlignment="1" applyProtection="1">
      <alignment horizontal="centerContinuous" vertical="top"/>
    </xf>
    <xf numFmtId="164" fontId="3" fillId="4" borderId="25" xfId="1" applyNumberFormat="1" applyFont="1" applyFill="1" applyBorder="1" applyAlignment="1" applyProtection="1">
      <alignment horizontal="centerContinuous" vertical="top"/>
    </xf>
    <xf numFmtId="164" fontId="6" fillId="0" borderId="21" xfId="1" applyNumberFormat="1" applyFont="1" applyFill="1" applyBorder="1" applyAlignment="1" applyProtection="1">
      <alignment horizontal="center" vertical="center"/>
    </xf>
    <xf numFmtId="164" fontId="4" fillId="0" borderId="13" xfId="1" applyNumberFormat="1" applyFont="1" applyFill="1" applyBorder="1" applyAlignment="1" applyProtection="1">
      <alignment horizontal="left" vertical="top" wrapText="1"/>
    </xf>
    <xf numFmtId="164" fontId="4" fillId="0" borderId="13" xfId="1" applyNumberFormat="1" applyFont="1" applyFill="1" applyBorder="1" applyAlignment="1" applyProtection="1">
      <alignment horizontal="center" vertical="center" wrapText="1"/>
      <protection locked="0"/>
    </xf>
    <xf numFmtId="164" fontId="11" fillId="0" borderId="13" xfId="1" applyNumberFormat="1" applyFont="1" applyFill="1" applyBorder="1" applyAlignment="1" applyProtection="1">
      <alignment horizontal="left" vertical="center" wrapText="1"/>
    </xf>
    <xf numFmtId="164" fontId="11" fillId="5" borderId="13" xfId="1" applyNumberFormat="1" applyFont="1" applyFill="1" applyBorder="1" applyAlignment="1" applyProtection="1">
      <alignment horizontal="left" vertical="center" wrapText="1"/>
    </xf>
    <xf numFmtId="164" fontId="4" fillId="5" borderId="13" xfId="1" applyNumberFormat="1" applyFont="1" applyFill="1" applyBorder="1" applyAlignment="1" applyProtection="1">
      <alignment horizontal="center" vertical="center"/>
    </xf>
    <xf numFmtId="164" fontId="4" fillId="5" borderId="25" xfId="1" applyNumberFormat="1" applyFont="1" applyFill="1" applyBorder="1" applyAlignment="1" applyProtection="1">
      <alignment horizontal="center" vertical="center"/>
    </xf>
    <xf numFmtId="0" fontId="11" fillId="5" borderId="21" xfId="5" applyFont="1" applyFill="1" applyBorder="1" applyAlignment="1" applyProtection="1">
      <alignment horizontal="center" vertical="center" textRotation="90"/>
    </xf>
    <xf numFmtId="164" fontId="11" fillId="5" borderId="13" xfId="7" applyNumberFormat="1" applyFont="1" applyFill="1" applyBorder="1" applyAlignment="1" applyProtection="1">
      <alignment horizontal="left" vertical="center" wrapText="1"/>
    </xf>
    <xf numFmtId="164" fontId="21" fillId="7" borderId="21" xfId="2" applyNumberFormat="1" applyFont="1" applyFill="1" applyBorder="1" applyAlignment="1" applyProtection="1">
      <alignment horizontal="center" vertical="center" textRotation="90"/>
    </xf>
    <xf numFmtId="164" fontId="4" fillId="7" borderId="13" xfId="2" applyNumberFormat="1" applyFont="1" applyFill="1" applyBorder="1" applyAlignment="1" applyProtection="1">
      <alignment horizontal="center" vertical="center" wrapText="1"/>
    </xf>
    <xf numFmtId="3" fontId="22" fillId="7" borderId="13" xfId="2" applyNumberFormat="1" applyFont="1" applyFill="1" applyBorder="1" applyAlignment="1" applyProtection="1">
      <alignment horizontal="center" vertical="center" wrapText="1"/>
    </xf>
    <xf numFmtId="3" fontId="22" fillId="7" borderId="25" xfId="2" applyNumberFormat="1" applyFont="1" applyFill="1" applyBorder="1" applyAlignment="1" applyProtection="1">
      <alignment horizontal="center" vertical="center" wrapText="1"/>
    </xf>
    <xf numFmtId="164" fontId="6" fillId="7" borderId="21" xfId="2" applyNumberFormat="1" applyFont="1" applyFill="1" applyBorder="1" applyAlignment="1" applyProtection="1">
      <alignment horizontal="center" vertical="center" wrapText="1"/>
    </xf>
    <xf numFmtId="164" fontId="22" fillId="7" borderId="13" xfId="1" applyNumberFormat="1" applyFont="1" applyFill="1" applyBorder="1" applyAlignment="1" applyProtection="1">
      <alignment horizontal="center" vertical="center" wrapText="1"/>
    </xf>
    <xf numFmtId="164" fontId="22" fillId="7" borderId="25" xfId="1" applyNumberFormat="1" applyFont="1" applyFill="1" applyBorder="1" applyAlignment="1" applyProtection="1">
      <alignment horizontal="center" vertical="center" wrapText="1"/>
    </xf>
    <xf numFmtId="164" fontId="27" fillId="4" borderId="21" xfId="1" applyNumberFormat="1" applyFont="1" applyFill="1" applyBorder="1" applyAlignment="1" applyProtection="1">
      <alignment horizontal="center" vertical="center"/>
    </xf>
    <xf numFmtId="164" fontId="27" fillId="4" borderId="13" xfId="1" applyNumberFormat="1" applyFont="1" applyFill="1" applyBorder="1" applyAlignment="1" applyProtection="1">
      <alignment horizontal="centerContinuous" vertical="top"/>
    </xf>
    <xf numFmtId="164" fontId="27" fillId="4" borderId="25" xfId="1" applyNumberFormat="1" applyFont="1" applyFill="1" applyBorder="1" applyAlignment="1" applyProtection="1">
      <alignment horizontal="centerContinuous" vertical="top"/>
    </xf>
    <xf numFmtId="164" fontId="4" fillId="5" borderId="13" xfId="1" applyNumberFormat="1" applyFont="1" applyFill="1" applyBorder="1" applyAlignment="1" applyProtection="1">
      <alignment horizontal="left" vertical="center" wrapText="1"/>
    </xf>
    <xf numFmtId="0" fontId="11" fillId="5" borderId="22" xfId="5" applyFont="1" applyFill="1" applyBorder="1" applyAlignment="1" applyProtection="1">
      <alignment horizontal="center" vertical="center" textRotation="90" wrapText="1"/>
    </xf>
    <xf numFmtId="164" fontId="11" fillId="5" borderId="16" xfId="7" applyNumberFormat="1" applyFont="1" applyFill="1" applyBorder="1" applyAlignment="1" applyProtection="1">
      <alignment horizontal="left" vertical="center" wrapText="1"/>
    </xf>
    <xf numFmtId="164" fontId="4" fillId="5" borderId="16" xfId="1" applyNumberFormat="1" applyFont="1" applyFill="1" applyBorder="1" applyAlignment="1" applyProtection="1">
      <alignment horizontal="center" vertical="center"/>
    </xf>
    <xf numFmtId="164" fontId="4" fillId="5" borderId="23" xfId="1" applyNumberFormat="1" applyFont="1" applyFill="1" applyBorder="1" applyAlignment="1" applyProtection="1">
      <alignment horizontal="center" vertical="center"/>
    </xf>
  </cellXfs>
  <cellStyles count="8">
    <cellStyle name="Good" xfId="2"/>
    <cellStyle name="Heading 1" xfId="4"/>
    <cellStyle name="Heading 2" xfId="3"/>
    <cellStyle name="Heading 3" xfId="6"/>
    <cellStyle name="Neutral" xfId="7"/>
    <cellStyle name="Normal" xfId="5"/>
    <cellStyle name="Normal 2" xfId="1"/>
    <cellStyle name="Обычный" xfId="0" builtinId="0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>
          <bgColor rgb="FFFF0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FS/1_&#1054;&#1055;&#1048;/&#1057;&#1074;&#1086;&#1076;%20&#1086;&#1089;&#1090;&#1072;&#1090;&#1082;&#1086;&#1074;%20&#1087;&#1086;%20&#1087;&#1088;&#1103;&#1084;&#1099;&#1084;%20&#1080;&#1085;&#1074;&#1077;&#1089;&#1090;&#1080;&#1094;&#1080;&#1103;&#1084;/!&#1057;&#1074;&#1086;&#1076;&#1085;&#1099;&#1077;%20&#1076;&#1072;&#1085;&#1085;&#1099;&#1077;/3%20&#1054;&#1090;&#1095;&#1077;&#1090;&#1099;/CDIS/20180101/Template_CD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FS\1_&#1054;&#1055;&#1048;\&#1057;&#1074;&#1086;&#1076;%20&#1086;&#1089;&#1090;&#1072;&#1090;&#1082;&#1086;&#1074;%20&#1087;&#1086;%20&#1087;&#1088;&#1103;&#1084;&#1099;&#1084;%20&#1080;&#1085;&#1074;&#1077;&#1089;&#1090;&#1080;&#1094;&#1080;&#1103;&#1084;\!&#1057;&#1074;&#1086;&#1076;&#1085;&#1099;&#1077;%20&#1076;&#1072;&#1085;&#1085;&#1099;&#1077;\3%20&#1054;&#1090;&#1095;&#1077;&#1090;&#1099;\CDIS\20180101\Template_CD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 Page"/>
      <sheetName val="Inward"/>
      <sheetName val="Outward"/>
      <sheetName val="Report Form"/>
    </sheetNames>
    <sheetDataSet>
      <sheetData sheetId="0"/>
      <sheetData sheetId="1">
        <row r="4">
          <cell r="G4" t="str">
            <v>922</v>
          </cell>
        </row>
        <row r="5">
          <cell r="G5" t="str">
            <v>USD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Pag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M354"/>
  <sheetViews>
    <sheetView tabSelected="1" topLeftCell="D1" workbookViewId="0">
      <selection activeCell="P266" sqref="P266"/>
    </sheetView>
  </sheetViews>
  <sheetFormatPr defaultColWidth="8.42578125" defaultRowHeight="11.25" x14ac:dyDescent="0.15"/>
  <cols>
    <col min="1" max="1" width="7.42578125" style="4" hidden="1" customWidth="1"/>
    <col min="2" max="2" width="7.42578125" style="5" hidden="1" customWidth="1"/>
    <col min="3" max="3" width="4.85546875" style="6" hidden="1" customWidth="1"/>
    <col min="4" max="4" width="7.42578125" style="5" customWidth="1"/>
    <col min="5" max="5" width="39.7109375" style="7" customWidth="1"/>
    <col min="6" max="10" width="15.5703125" style="57" customWidth="1"/>
    <col min="11" max="12" width="14.140625" style="57" customWidth="1"/>
    <col min="13" max="13" width="15.140625" style="57" bestFit="1" customWidth="1"/>
    <col min="14" max="15" width="14.140625" style="57" customWidth="1"/>
    <col min="16" max="16" width="8.42578125" style="3" customWidth="1"/>
    <col min="17" max="17" width="76.28515625" style="3" customWidth="1"/>
    <col min="18" max="16384" width="8.42578125" style="3"/>
  </cols>
  <sheetData>
    <row r="1" spans="1:56" x14ac:dyDescent="0.15">
      <c r="D1" s="62" t="s">
        <v>832</v>
      </c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56" x14ac:dyDescent="0.15">
      <c r="D2" s="62" t="s">
        <v>833</v>
      </c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56" ht="12" thickBot="1" x14ac:dyDescent="0.2">
      <c r="O3" s="58" t="s">
        <v>834</v>
      </c>
    </row>
    <row r="4" spans="1:56" x14ac:dyDescent="0.15">
      <c r="B4" s="66" t="s">
        <v>0</v>
      </c>
      <c r="C4" s="69" t="s">
        <v>1</v>
      </c>
      <c r="D4" s="76" t="s">
        <v>0</v>
      </c>
      <c r="E4" s="77" t="s">
        <v>2</v>
      </c>
      <c r="F4" s="78" t="s">
        <v>3</v>
      </c>
      <c r="G4" s="79"/>
      <c r="H4" s="79"/>
      <c r="I4" s="80"/>
      <c r="J4" s="80"/>
      <c r="K4" s="79"/>
      <c r="L4" s="79"/>
      <c r="M4" s="81" t="s">
        <v>4</v>
      </c>
      <c r="N4" s="81"/>
      <c r="O4" s="82"/>
    </row>
    <row r="5" spans="1:56" s="4" customFormat="1" x14ac:dyDescent="0.15">
      <c r="B5" s="67"/>
      <c r="C5" s="70"/>
      <c r="D5" s="83"/>
      <c r="E5" s="84"/>
      <c r="F5" s="85"/>
      <c r="G5" s="85" t="s">
        <v>5</v>
      </c>
      <c r="H5" s="86" t="s">
        <v>6</v>
      </c>
      <c r="I5" s="87"/>
      <c r="J5" s="87"/>
      <c r="K5" s="88"/>
      <c r="L5" s="89"/>
      <c r="M5" s="90"/>
      <c r="N5" s="90"/>
      <c r="O5" s="91"/>
    </row>
    <row r="6" spans="1:56" ht="32.1" customHeight="1" x14ac:dyDescent="0.15">
      <c r="B6" s="67"/>
      <c r="C6" s="70"/>
      <c r="D6" s="83"/>
      <c r="E6" s="84"/>
      <c r="F6" s="85"/>
      <c r="G6" s="92"/>
      <c r="H6" s="85" t="s">
        <v>7</v>
      </c>
      <c r="I6" s="84" t="s">
        <v>8</v>
      </c>
      <c r="J6" s="84"/>
      <c r="K6" s="84" t="s">
        <v>9</v>
      </c>
      <c r="L6" s="84"/>
      <c r="M6" s="93" t="s">
        <v>10</v>
      </c>
      <c r="N6" s="84" t="s">
        <v>11</v>
      </c>
      <c r="O6" s="94" t="s">
        <v>12</v>
      </c>
    </row>
    <row r="7" spans="1:56" ht="32.25" thickBot="1" x14ac:dyDescent="0.2">
      <c r="A7" s="1"/>
      <c r="B7" s="68"/>
      <c r="C7" s="71"/>
      <c r="D7" s="83"/>
      <c r="E7" s="84"/>
      <c r="F7" s="85"/>
      <c r="G7" s="92"/>
      <c r="H7" s="85"/>
      <c r="I7" s="95" t="s">
        <v>13</v>
      </c>
      <c r="J7" s="95" t="s">
        <v>14</v>
      </c>
      <c r="K7" s="95" t="s">
        <v>15</v>
      </c>
      <c r="L7" s="95" t="s">
        <v>16</v>
      </c>
      <c r="M7" s="93"/>
      <c r="N7" s="95" t="s">
        <v>17</v>
      </c>
      <c r="O7" s="96" t="s">
        <v>18</v>
      </c>
    </row>
    <row r="8" spans="1:56" s="10" customFormat="1" thickBot="1" x14ac:dyDescent="0.3">
      <c r="A8" s="8"/>
      <c r="B8" s="9"/>
      <c r="C8" s="9"/>
      <c r="D8" s="97"/>
      <c r="E8" s="98"/>
      <c r="F8" s="99" t="s">
        <v>20</v>
      </c>
      <c r="G8" s="99" t="s">
        <v>21</v>
      </c>
      <c r="H8" s="99" t="s">
        <v>22</v>
      </c>
      <c r="I8" s="99" t="s">
        <v>23</v>
      </c>
      <c r="J8" s="99" t="s">
        <v>24</v>
      </c>
      <c r="K8" s="99" t="s">
        <v>25</v>
      </c>
      <c r="L8" s="99" t="s">
        <v>26</v>
      </c>
      <c r="M8" s="99" t="s">
        <v>27</v>
      </c>
      <c r="N8" s="99" t="s">
        <v>28</v>
      </c>
      <c r="O8" s="100" t="s">
        <v>29</v>
      </c>
    </row>
    <row r="9" spans="1:56" s="13" customFormat="1" x14ac:dyDescent="0.25">
      <c r="A9" s="11"/>
      <c r="B9" s="12"/>
      <c r="C9" s="12"/>
      <c r="D9" s="101"/>
      <c r="E9" s="102" t="s">
        <v>30</v>
      </c>
      <c r="F9" s="103"/>
      <c r="G9" s="103"/>
      <c r="H9" s="103"/>
      <c r="I9" s="103"/>
      <c r="J9" s="103"/>
      <c r="K9" s="103"/>
      <c r="L9" s="103"/>
      <c r="M9" s="103"/>
      <c r="N9" s="103"/>
      <c r="O9" s="104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</row>
    <row r="10" spans="1:56" s="2" customFormat="1" x14ac:dyDescent="0.25">
      <c r="A10" s="11"/>
      <c r="B10" s="14" t="s">
        <v>31</v>
      </c>
      <c r="C10" s="15" t="s">
        <v>32</v>
      </c>
      <c r="D10" s="105" t="s">
        <v>31</v>
      </c>
      <c r="E10" s="106" t="s">
        <v>33</v>
      </c>
      <c r="F10" s="16">
        <v>5.2532420045527397</v>
      </c>
      <c r="G10" s="16">
        <v>4.8464151819645904</v>
      </c>
      <c r="H10" s="16">
        <v>0.40682682258814601</v>
      </c>
      <c r="I10" s="16">
        <v>0</v>
      </c>
      <c r="J10" s="16">
        <v>0.40682682258814601</v>
      </c>
      <c r="K10" s="16">
        <v>0.40682682258814601</v>
      </c>
      <c r="L10" s="16">
        <v>0</v>
      </c>
      <c r="M10" s="16">
        <v>0</v>
      </c>
      <c r="N10" s="16">
        <v>0</v>
      </c>
      <c r="O10" s="28">
        <v>0</v>
      </c>
    </row>
    <row r="11" spans="1:56" s="2" customFormat="1" x14ac:dyDescent="0.25">
      <c r="A11" s="11"/>
      <c r="B11" s="17" t="s">
        <v>34</v>
      </c>
      <c r="C11" s="18" t="s">
        <v>35</v>
      </c>
      <c r="D11" s="105" t="s">
        <v>34</v>
      </c>
      <c r="E11" s="106" t="s">
        <v>36</v>
      </c>
      <c r="F11" s="16">
        <v>39.011723867601503</v>
      </c>
      <c r="G11" s="16">
        <v>42.649693835160797</v>
      </c>
      <c r="H11" s="16">
        <v>-3.63796996755927</v>
      </c>
      <c r="I11" s="16">
        <v>0</v>
      </c>
      <c r="J11" s="16">
        <v>-3.63796996755927</v>
      </c>
      <c r="K11" s="16">
        <v>2.0538760319276599</v>
      </c>
      <c r="L11" s="16">
        <v>5.6918459994869304</v>
      </c>
      <c r="M11" s="16">
        <v>0</v>
      </c>
      <c r="N11" s="16">
        <v>0</v>
      </c>
      <c r="O11" s="28">
        <v>0</v>
      </c>
    </row>
    <row r="12" spans="1:56" s="2" customFormat="1" x14ac:dyDescent="0.25">
      <c r="A12" s="11"/>
      <c r="B12" s="17" t="s">
        <v>37</v>
      </c>
      <c r="C12" s="18" t="s">
        <v>38</v>
      </c>
      <c r="D12" s="105" t="s">
        <v>37</v>
      </c>
      <c r="E12" s="106" t="s">
        <v>39</v>
      </c>
      <c r="F12" s="16">
        <v>30943.840183762699</v>
      </c>
      <c r="G12" s="16">
        <v>31159.662510039499</v>
      </c>
      <c r="H12" s="16">
        <v>-215.82232627684101</v>
      </c>
      <c r="I12" s="16">
        <v>0.29821052520262098</v>
      </c>
      <c r="J12" s="16">
        <v>-216.120536802044</v>
      </c>
      <c r="K12" s="16">
        <v>197.826504328889</v>
      </c>
      <c r="L12" s="16">
        <v>413.64883060572998</v>
      </c>
      <c r="M12" s="16">
        <v>0</v>
      </c>
      <c r="N12" s="16">
        <v>0</v>
      </c>
      <c r="O12" s="28">
        <v>0</v>
      </c>
    </row>
    <row r="13" spans="1:56" s="2" customFormat="1" x14ac:dyDescent="0.25">
      <c r="A13" s="11"/>
      <c r="B13" s="17" t="s">
        <v>40</v>
      </c>
      <c r="C13" s="18" t="s">
        <v>41</v>
      </c>
      <c r="D13" s="105" t="s">
        <v>40</v>
      </c>
      <c r="E13" s="106" t="s">
        <v>42</v>
      </c>
      <c r="F13" s="16">
        <v>4572.75664192763</v>
      </c>
      <c r="G13" s="16">
        <v>4069.39549642467</v>
      </c>
      <c r="H13" s="16">
        <v>503.36114550296202</v>
      </c>
      <c r="I13" s="16">
        <v>127.156680130213</v>
      </c>
      <c r="J13" s="16">
        <v>376.20446537275001</v>
      </c>
      <c r="K13" s="16">
        <v>514.06410055535787</v>
      </c>
      <c r="L13" s="16">
        <v>10.702955052395501</v>
      </c>
      <c r="M13" s="16">
        <v>67.572981606256704</v>
      </c>
      <c r="N13" s="16">
        <v>67.572981606256704</v>
      </c>
      <c r="O13" s="28">
        <v>0</v>
      </c>
    </row>
    <row r="14" spans="1:56" s="2" customFormat="1" x14ac:dyDescent="0.25">
      <c r="A14" s="11"/>
      <c r="B14" s="17" t="s">
        <v>43</v>
      </c>
      <c r="C14" s="18" t="s">
        <v>44</v>
      </c>
      <c r="D14" s="105" t="s">
        <v>43</v>
      </c>
      <c r="E14" s="106" t="s">
        <v>45</v>
      </c>
      <c r="F14" s="16">
        <v>526.82050928662102</v>
      </c>
      <c r="G14" s="16">
        <v>128.61918934421001</v>
      </c>
      <c r="H14" s="16">
        <v>398.20131994241098</v>
      </c>
      <c r="I14" s="16">
        <v>0.69444203318738496</v>
      </c>
      <c r="J14" s="16">
        <v>397.50687790922399</v>
      </c>
      <c r="K14" s="16">
        <v>418.53188181354699</v>
      </c>
      <c r="L14" s="16">
        <v>20.330561871135799</v>
      </c>
      <c r="M14" s="16">
        <v>211.38208270110201</v>
      </c>
      <c r="N14" s="16">
        <v>211.38208270110201</v>
      </c>
      <c r="O14" s="28">
        <v>0</v>
      </c>
    </row>
    <row r="15" spans="1:56" s="2" customFormat="1" x14ac:dyDescent="0.25">
      <c r="A15" s="11"/>
      <c r="B15" s="17" t="s">
        <v>46</v>
      </c>
      <c r="C15" s="18" t="s">
        <v>47</v>
      </c>
      <c r="D15" s="105" t="s">
        <v>46</v>
      </c>
      <c r="E15" s="106" t="s">
        <v>48</v>
      </c>
      <c r="F15" s="16">
        <v>665.23947683819301</v>
      </c>
      <c r="G15" s="16">
        <v>17.7820046911473</v>
      </c>
      <c r="H15" s="16">
        <v>647.457472147045</v>
      </c>
      <c r="I15" s="16">
        <v>0</v>
      </c>
      <c r="J15" s="16">
        <v>647.457472147045</v>
      </c>
      <c r="K15" s="16">
        <v>647.70671244999005</v>
      </c>
      <c r="L15" s="16">
        <v>0.24924030294463101</v>
      </c>
      <c r="M15" s="16">
        <v>103.04167899549699</v>
      </c>
      <c r="N15" s="16">
        <v>103.04167899549699</v>
      </c>
      <c r="O15" s="28">
        <v>0</v>
      </c>
    </row>
    <row r="16" spans="1:56" s="2" customFormat="1" x14ac:dyDescent="0.25">
      <c r="A16" s="11"/>
      <c r="B16" s="17" t="s">
        <v>49</v>
      </c>
      <c r="C16" s="18" t="s">
        <v>50</v>
      </c>
      <c r="D16" s="105" t="s">
        <v>49</v>
      </c>
      <c r="E16" s="106" t="s">
        <v>51</v>
      </c>
      <c r="F16" s="16">
        <v>3330.1356711142998</v>
      </c>
      <c r="G16" s="16">
        <v>3235.5918436909701</v>
      </c>
      <c r="H16" s="16">
        <v>94.543827423331507</v>
      </c>
      <c r="I16" s="16">
        <v>0.94884480832868701</v>
      </c>
      <c r="J16" s="16">
        <v>93.594982615002806</v>
      </c>
      <c r="K16" s="16">
        <v>104.704674745364</v>
      </c>
      <c r="L16" s="16">
        <v>10.1608473220327</v>
      </c>
      <c r="M16" s="16">
        <v>0</v>
      </c>
      <c r="N16" s="16">
        <v>0</v>
      </c>
      <c r="O16" s="28">
        <v>0</v>
      </c>
    </row>
    <row r="17" spans="1:15" s="2" customFormat="1" x14ac:dyDescent="0.25">
      <c r="A17" s="11"/>
      <c r="B17" s="17" t="s">
        <v>52</v>
      </c>
      <c r="C17" s="18" t="s">
        <v>53</v>
      </c>
      <c r="D17" s="105" t="s">
        <v>52</v>
      </c>
      <c r="E17" s="106" t="s">
        <v>54</v>
      </c>
      <c r="F17" s="16">
        <v>530.86198955865405</v>
      </c>
      <c r="G17" s="16">
        <v>447.63222070702602</v>
      </c>
      <c r="H17" s="16">
        <v>83.229768851627597</v>
      </c>
      <c r="I17" s="16">
        <v>0</v>
      </c>
      <c r="J17" s="16">
        <v>83.229768851627597</v>
      </c>
      <c r="K17" s="16">
        <v>85.018999631067302</v>
      </c>
      <c r="L17" s="16">
        <v>1.7892307794397599</v>
      </c>
      <c r="M17" s="16">
        <v>0</v>
      </c>
      <c r="N17" s="16">
        <v>0</v>
      </c>
      <c r="O17" s="28">
        <v>0</v>
      </c>
    </row>
    <row r="18" spans="1:15" s="2" customFormat="1" x14ac:dyDescent="0.25">
      <c r="A18" s="11"/>
      <c r="B18" s="17" t="s">
        <v>55</v>
      </c>
      <c r="C18" s="18" t="s">
        <v>56</v>
      </c>
      <c r="D18" s="105" t="s">
        <v>55</v>
      </c>
      <c r="E18" s="106" t="s">
        <v>57</v>
      </c>
      <c r="F18" s="16">
        <v>175217.39390096601</v>
      </c>
      <c r="G18" s="16">
        <v>134679.46243309299</v>
      </c>
      <c r="H18" s="16">
        <v>40537.9314678726</v>
      </c>
      <c r="I18" s="16">
        <v>11078.9771940553</v>
      </c>
      <c r="J18" s="16">
        <v>29458.9542738173</v>
      </c>
      <c r="K18" s="16">
        <v>44465.716299588785</v>
      </c>
      <c r="L18" s="16">
        <v>3927.7848317161597</v>
      </c>
      <c r="M18" s="16">
        <v>6670.2427531489639</v>
      </c>
      <c r="N18" s="16">
        <v>6787.0451152348278</v>
      </c>
      <c r="O18" s="28">
        <v>116.802362085864</v>
      </c>
    </row>
    <row r="19" spans="1:15" s="2" customFormat="1" x14ac:dyDescent="0.25">
      <c r="A19" s="11"/>
      <c r="B19" s="17" t="s">
        <v>58</v>
      </c>
      <c r="C19" s="18" t="s">
        <v>59</v>
      </c>
      <c r="D19" s="105" t="s">
        <v>58</v>
      </c>
      <c r="E19" s="106" t="s">
        <v>60</v>
      </c>
      <c r="F19" s="16">
        <v>1790.80121657788</v>
      </c>
      <c r="G19" s="16">
        <v>1855.35346267723</v>
      </c>
      <c r="H19" s="16">
        <v>-64.552246099356196</v>
      </c>
      <c r="I19" s="16">
        <v>8.3844164774996592</v>
      </c>
      <c r="J19" s="16">
        <v>-72.936662576855895</v>
      </c>
      <c r="K19" s="16">
        <v>65.434066052170394</v>
      </c>
      <c r="L19" s="16">
        <v>129.98631215152699</v>
      </c>
      <c r="M19" s="16">
        <v>0</v>
      </c>
      <c r="N19" s="16">
        <v>0</v>
      </c>
      <c r="O19" s="28">
        <v>0</v>
      </c>
    </row>
    <row r="20" spans="1:15" s="2" customFormat="1" x14ac:dyDescent="0.25">
      <c r="A20" s="11"/>
      <c r="B20" s="17" t="s">
        <v>61</v>
      </c>
      <c r="C20" s="18" t="s">
        <v>62</v>
      </c>
      <c r="D20" s="105" t="s">
        <v>61</v>
      </c>
      <c r="E20" s="106" t="s">
        <v>63</v>
      </c>
      <c r="F20" s="16">
        <v>1205.0860503444601</v>
      </c>
      <c r="G20" s="16" t="s">
        <v>19</v>
      </c>
      <c r="H20" s="16" t="s">
        <v>19</v>
      </c>
      <c r="I20" s="16" t="s">
        <v>19</v>
      </c>
      <c r="J20" s="16" t="s">
        <v>19</v>
      </c>
      <c r="K20" s="16" t="s">
        <v>19</v>
      </c>
      <c r="L20" s="16" t="s">
        <v>19</v>
      </c>
      <c r="M20" s="16">
        <v>11.1976668710002</v>
      </c>
      <c r="N20" s="16">
        <v>11.1976668710002</v>
      </c>
      <c r="O20" s="28">
        <v>0</v>
      </c>
    </row>
    <row r="21" spans="1:15" s="2" customFormat="1" x14ac:dyDescent="0.25">
      <c r="A21" s="11"/>
      <c r="B21" s="17" t="s">
        <v>64</v>
      </c>
      <c r="C21" s="18" t="s">
        <v>65</v>
      </c>
      <c r="D21" s="105" t="s">
        <v>64</v>
      </c>
      <c r="E21" s="106" t="s">
        <v>66</v>
      </c>
      <c r="F21" s="16">
        <v>327.66723660216502</v>
      </c>
      <c r="G21" s="16">
        <v>404.25845622548098</v>
      </c>
      <c r="H21" s="16">
        <v>-76.591219623315197</v>
      </c>
      <c r="I21" s="16">
        <v>3.4722101659370001E-3</v>
      </c>
      <c r="J21" s="16">
        <v>-76.594691833481207</v>
      </c>
      <c r="K21" s="16">
        <v>57.255034005058398</v>
      </c>
      <c r="L21" s="16">
        <v>133.846253628374</v>
      </c>
      <c r="M21" s="16">
        <v>0</v>
      </c>
      <c r="N21" s="16">
        <v>0</v>
      </c>
      <c r="O21" s="28">
        <v>0</v>
      </c>
    </row>
    <row r="22" spans="1:15" s="2" customFormat="1" x14ac:dyDescent="0.25">
      <c r="A22" s="11"/>
      <c r="B22" s="17" t="s">
        <v>67</v>
      </c>
      <c r="C22" s="18" t="s">
        <v>68</v>
      </c>
      <c r="D22" s="105" t="s">
        <v>67</v>
      </c>
      <c r="E22" s="106" t="s">
        <v>69</v>
      </c>
      <c r="F22" s="16">
        <v>-3.7648250333313003E-2</v>
      </c>
      <c r="G22" s="16">
        <v>0</v>
      </c>
      <c r="H22" s="16">
        <v>-3.7648250333313003E-2</v>
      </c>
      <c r="I22" s="16">
        <v>0</v>
      </c>
      <c r="J22" s="16">
        <v>-3.7648250333313003E-2</v>
      </c>
      <c r="K22" s="16">
        <v>0</v>
      </c>
      <c r="L22" s="16">
        <v>3.7648250333313003E-2</v>
      </c>
      <c r="M22" s="16">
        <v>0</v>
      </c>
      <c r="N22" s="16">
        <v>0</v>
      </c>
      <c r="O22" s="28">
        <v>0</v>
      </c>
    </row>
    <row r="23" spans="1:15" s="2" customFormat="1" x14ac:dyDescent="0.25">
      <c r="A23" s="11"/>
      <c r="B23" s="17" t="s">
        <v>70</v>
      </c>
      <c r="C23" s="18" t="s">
        <v>71</v>
      </c>
      <c r="D23" s="105" t="s">
        <v>70</v>
      </c>
      <c r="E23" s="106" t="s">
        <v>72</v>
      </c>
      <c r="F23" s="16">
        <v>3034.5601836802498</v>
      </c>
      <c r="G23" s="16">
        <v>1076.8628719168801</v>
      </c>
      <c r="H23" s="16">
        <v>1957.6973117633599</v>
      </c>
      <c r="I23" s="16">
        <v>1162.0582980183699</v>
      </c>
      <c r="J23" s="16">
        <v>795.63901374499198</v>
      </c>
      <c r="K23" s="16">
        <v>1959.0147770912749</v>
      </c>
      <c r="L23" s="16">
        <v>1.31746532791458</v>
      </c>
      <c r="M23" s="16">
        <v>1140.0080082919401</v>
      </c>
      <c r="N23" s="16">
        <v>1140.0080082919401</v>
      </c>
      <c r="O23" s="28">
        <v>0</v>
      </c>
    </row>
    <row r="24" spans="1:15" s="2" customFormat="1" x14ac:dyDescent="0.25">
      <c r="A24" s="11"/>
      <c r="B24" s="17" t="s">
        <v>73</v>
      </c>
      <c r="C24" s="18" t="s">
        <v>74</v>
      </c>
      <c r="D24" s="105" t="s">
        <v>73</v>
      </c>
      <c r="E24" s="106" t="s">
        <v>75</v>
      </c>
      <c r="F24" s="16">
        <v>3005.75713091138</v>
      </c>
      <c r="G24" s="16">
        <v>2698.09158288147</v>
      </c>
      <c r="H24" s="16">
        <v>307.66554802991101</v>
      </c>
      <c r="I24" s="16">
        <v>0</v>
      </c>
      <c r="J24" s="16">
        <v>307.66554802991101</v>
      </c>
      <c r="K24" s="16">
        <v>313.84043505267158</v>
      </c>
      <c r="L24" s="16">
        <v>6.1748870227609203</v>
      </c>
      <c r="M24" s="16">
        <v>94.458347970322606</v>
      </c>
      <c r="N24" s="16">
        <v>94.458347970322606</v>
      </c>
      <c r="O24" s="28">
        <v>0</v>
      </c>
    </row>
    <row r="25" spans="1:15" s="2" customFormat="1" x14ac:dyDescent="0.25">
      <c r="A25" s="11"/>
      <c r="B25" s="17" t="s">
        <v>76</v>
      </c>
      <c r="C25" s="18" t="s">
        <v>77</v>
      </c>
      <c r="D25" s="105" t="s">
        <v>76</v>
      </c>
      <c r="E25" s="106" t="s">
        <v>78</v>
      </c>
      <c r="F25" s="16">
        <v>8410.6472611172303</v>
      </c>
      <c r="G25" s="16">
        <v>7470.5257400188702</v>
      </c>
      <c r="H25" s="16">
        <v>940.12152109836097</v>
      </c>
      <c r="I25" s="16">
        <v>-0.55168300000000003</v>
      </c>
      <c r="J25" s="16">
        <v>940.673204098361</v>
      </c>
      <c r="K25" s="16">
        <v>1633.205901006306</v>
      </c>
      <c r="L25" s="16">
        <v>693.08437990794403</v>
      </c>
      <c r="M25" s="16">
        <v>191.78199799693601</v>
      </c>
      <c r="N25" s="16">
        <v>193.077368996936</v>
      </c>
      <c r="O25" s="28">
        <v>1.2953710000000001</v>
      </c>
    </row>
    <row r="26" spans="1:15" s="2" customFormat="1" x14ac:dyDescent="0.25">
      <c r="A26" s="11"/>
      <c r="B26" s="17" t="s">
        <v>79</v>
      </c>
      <c r="C26" s="18" t="s">
        <v>80</v>
      </c>
      <c r="D26" s="105" t="s">
        <v>79</v>
      </c>
      <c r="E26" s="106" t="s">
        <v>81</v>
      </c>
      <c r="F26" s="16">
        <v>-4.9932572420968997</v>
      </c>
      <c r="G26" s="16">
        <v>3.5260708897678299</v>
      </c>
      <c r="H26" s="16">
        <v>-8.5193281318647198</v>
      </c>
      <c r="I26" s="16">
        <v>0</v>
      </c>
      <c r="J26" s="16">
        <v>-8.5193281318647198</v>
      </c>
      <c r="K26" s="16">
        <v>31.100000000509699</v>
      </c>
      <c r="L26" s="16">
        <v>39.619328132374399</v>
      </c>
      <c r="M26" s="16">
        <v>0</v>
      </c>
      <c r="N26" s="16">
        <v>0</v>
      </c>
      <c r="O26" s="28">
        <v>0</v>
      </c>
    </row>
    <row r="27" spans="1:15" s="2" customFormat="1" x14ac:dyDescent="0.25">
      <c r="A27" s="11"/>
      <c r="B27" s="17" t="s">
        <v>82</v>
      </c>
      <c r="C27" s="18" t="s">
        <v>83</v>
      </c>
      <c r="D27" s="105" t="s">
        <v>82</v>
      </c>
      <c r="E27" s="106" t="s">
        <v>84</v>
      </c>
      <c r="F27" s="16">
        <v>732.98914140513796</v>
      </c>
      <c r="G27" s="16">
        <v>716.30259166568806</v>
      </c>
      <c r="H27" s="16">
        <v>16.686549739449301</v>
      </c>
      <c r="I27" s="16">
        <v>0</v>
      </c>
      <c r="J27" s="16">
        <v>16.686549739449301</v>
      </c>
      <c r="K27" s="16">
        <v>19.075717393469201</v>
      </c>
      <c r="L27" s="16">
        <v>2.3891676540199098</v>
      </c>
      <c r="M27" s="16">
        <v>1.10959969</v>
      </c>
      <c r="N27" s="16">
        <v>1.10959969</v>
      </c>
      <c r="O27" s="28">
        <v>0</v>
      </c>
    </row>
    <row r="28" spans="1:15" s="2" customFormat="1" x14ac:dyDescent="0.25">
      <c r="A28" s="11"/>
      <c r="B28" s="17" t="s">
        <v>85</v>
      </c>
      <c r="C28" s="18" t="s">
        <v>86</v>
      </c>
      <c r="D28" s="105" t="s">
        <v>85</v>
      </c>
      <c r="E28" s="106" t="s">
        <v>87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28">
        <v>0</v>
      </c>
    </row>
    <row r="29" spans="1:15" s="2" customFormat="1" x14ac:dyDescent="0.25">
      <c r="A29" s="11"/>
      <c r="B29" s="17" t="s">
        <v>88</v>
      </c>
      <c r="C29" s="18" t="s">
        <v>89</v>
      </c>
      <c r="D29" s="105" t="s">
        <v>88</v>
      </c>
      <c r="E29" s="106" t="s">
        <v>90</v>
      </c>
      <c r="F29" s="16">
        <v>32.407289640497098</v>
      </c>
      <c r="G29" s="16">
        <v>69.981311118006701</v>
      </c>
      <c r="H29" s="16">
        <v>-37.574021477509604</v>
      </c>
      <c r="I29" s="16">
        <v>0</v>
      </c>
      <c r="J29" s="16">
        <v>-37.574021477509604</v>
      </c>
      <c r="K29" s="16">
        <v>1.5965676787079099</v>
      </c>
      <c r="L29" s="16">
        <v>39.170589156217602</v>
      </c>
      <c r="M29" s="16">
        <v>0</v>
      </c>
      <c r="N29" s="16">
        <v>0</v>
      </c>
      <c r="O29" s="28">
        <v>0</v>
      </c>
    </row>
    <row r="30" spans="1:15" s="2" customFormat="1" x14ac:dyDescent="0.25">
      <c r="A30" s="11"/>
      <c r="B30" s="17" t="s">
        <v>91</v>
      </c>
      <c r="C30" s="18" t="s">
        <v>92</v>
      </c>
      <c r="D30" s="105" t="s">
        <v>91</v>
      </c>
      <c r="E30" s="106" t="s">
        <v>93</v>
      </c>
      <c r="F30" s="16">
        <v>259.04459740738503</v>
      </c>
      <c r="G30" s="16">
        <v>265.23153218300899</v>
      </c>
      <c r="H30" s="16">
        <v>-6.1869347756243904</v>
      </c>
      <c r="I30" s="16">
        <v>0</v>
      </c>
      <c r="J30" s="16">
        <v>-6.1869347756243904</v>
      </c>
      <c r="K30" s="16">
        <v>8.4064360252904908</v>
      </c>
      <c r="L30" s="16">
        <v>14.593370800914901</v>
      </c>
      <c r="M30" s="16">
        <v>0</v>
      </c>
      <c r="N30" s="16">
        <v>0</v>
      </c>
      <c r="O30" s="28">
        <v>0</v>
      </c>
    </row>
    <row r="31" spans="1:15" s="2" customFormat="1" x14ac:dyDescent="0.25">
      <c r="A31" s="11"/>
      <c r="B31" s="17" t="s">
        <v>94</v>
      </c>
      <c r="C31" s="18" t="s">
        <v>95</v>
      </c>
      <c r="D31" s="105" t="s">
        <v>94</v>
      </c>
      <c r="E31" s="106" t="s">
        <v>96</v>
      </c>
      <c r="F31" s="16">
        <v>-0.36281541271440798</v>
      </c>
      <c r="G31" s="16">
        <v>0.394268981552652</v>
      </c>
      <c r="H31" s="16">
        <v>-0.75708439426705998</v>
      </c>
      <c r="I31" s="16">
        <v>0</v>
      </c>
      <c r="J31" s="16">
        <v>-0.75708439426705998</v>
      </c>
      <c r="K31" s="16">
        <v>0.23095789163760699</v>
      </c>
      <c r="L31" s="16">
        <v>0.98804228590466703</v>
      </c>
      <c r="M31" s="16">
        <v>0</v>
      </c>
      <c r="N31" s="16">
        <v>0</v>
      </c>
      <c r="O31" s="28">
        <v>0</v>
      </c>
    </row>
    <row r="32" spans="1:15" s="2" customFormat="1" x14ac:dyDescent="0.25">
      <c r="A32" s="11"/>
      <c r="B32" s="17" t="s">
        <v>97</v>
      </c>
      <c r="C32" s="18" t="s">
        <v>98</v>
      </c>
      <c r="D32" s="105" t="s">
        <v>97</v>
      </c>
      <c r="E32" s="106" t="s">
        <v>99</v>
      </c>
      <c r="F32" s="16">
        <v>-19849.424193638599</v>
      </c>
      <c r="G32" s="16">
        <v>24.0725743759727</v>
      </c>
      <c r="H32" s="16">
        <v>-19873.4967680146</v>
      </c>
      <c r="I32" s="16">
        <v>1598.10984840179</v>
      </c>
      <c r="J32" s="16">
        <v>-21471.6066164164</v>
      </c>
      <c r="K32" s="16">
        <v>5018.0727012474399</v>
      </c>
      <c r="L32" s="16">
        <v>24891.569469262002</v>
      </c>
      <c r="M32" s="16">
        <v>1201.64622137175</v>
      </c>
      <c r="N32" s="16">
        <v>1201.64622137175</v>
      </c>
      <c r="O32" s="28">
        <v>0</v>
      </c>
    </row>
    <row r="33" spans="1:15" s="2" customFormat="1" x14ac:dyDescent="0.25">
      <c r="A33" s="11"/>
      <c r="B33" s="17" t="s">
        <v>100</v>
      </c>
      <c r="C33" s="18" t="s">
        <v>101</v>
      </c>
      <c r="D33" s="105" t="s">
        <v>100</v>
      </c>
      <c r="E33" s="106" t="s">
        <v>102</v>
      </c>
      <c r="F33" s="16">
        <v>610.19924674876995</v>
      </c>
      <c r="G33" s="16" t="s">
        <v>19</v>
      </c>
      <c r="H33" s="16" t="s">
        <v>19</v>
      </c>
      <c r="I33" s="16" t="s">
        <v>19</v>
      </c>
      <c r="J33" s="16" t="s">
        <v>19</v>
      </c>
      <c r="K33" s="16" t="s">
        <v>19</v>
      </c>
      <c r="L33" s="16" t="s">
        <v>19</v>
      </c>
      <c r="M33" s="16">
        <v>22.364000000000001</v>
      </c>
      <c r="N33" s="16">
        <v>22.364000000000001</v>
      </c>
      <c r="O33" s="28">
        <v>0</v>
      </c>
    </row>
    <row r="34" spans="1:15" s="2" customFormat="1" x14ac:dyDescent="0.25">
      <c r="A34" s="11"/>
      <c r="B34" s="17" t="s">
        <v>103</v>
      </c>
      <c r="C34" s="18" t="s">
        <v>104</v>
      </c>
      <c r="D34" s="105" t="s">
        <v>103</v>
      </c>
      <c r="E34" s="106" t="s">
        <v>105</v>
      </c>
      <c r="F34" s="16">
        <v>2816.4324516838701</v>
      </c>
      <c r="G34" s="16">
        <v>2351.72661421372</v>
      </c>
      <c r="H34" s="16">
        <v>464.70583747015002</v>
      </c>
      <c r="I34" s="16">
        <v>139.32521056530999</v>
      </c>
      <c r="J34" s="16">
        <v>325.38062690484003</v>
      </c>
      <c r="K34" s="16">
        <v>472.09691440839799</v>
      </c>
      <c r="L34" s="16">
        <v>7.3910769382472905</v>
      </c>
      <c r="M34" s="16">
        <v>177.42976400000001</v>
      </c>
      <c r="N34" s="16">
        <v>177.535506</v>
      </c>
      <c r="O34" s="28">
        <v>0.105742</v>
      </c>
    </row>
    <row r="35" spans="1:15" s="2" customFormat="1" x14ac:dyDescent="0.25">
      <c r="A35" s="11"/>
      <c r="B35" s="17" t="s">
        <v>106</v>
      </c>
      <c r="C35" s="18" t="s">
        <v>107</v>
      </c>
      <c r="D35" s="105" t="s">
        <v>106</v>
      </c>
      <c r="E35" s="106" t="s">
        <v>108</v>
      </c>
      <c r="F35" s="16" t="s">
        <v>19</v>
      </c>
      <c r="G35" s="16" t="s">
        <v>19</v>
      </c>
      <c r="H35" s="16">
        <v>194.47429375516001</v>
      </c>
      <c r="I35" s="16">
        <v>0</v>
      </c>
      <c r="J35" s="16">
        <v>194.47429375516001</v>
      </c>
      <c r="K35" s="16">
        <v>225.9409503931065</v>
      </c>
      <c r="L35" s="16">
        <v>31.466656637946301</v>
      </c>
      <c r="M35" s="16" t="s">
        <v>19</v>
      </c>
      <c r="N35" s="16" t="s">
        <v>19</v>
      </c>
      <c r="O35" s="28" t="s">
        <v>19</v>
      </c>
    </row>
    <row r="36" spans="1:15" s="2" customFormat="1" x14ac:dyDescent="0.25">
      <c r="A36" s="11"/>
      <c r="B36" s="17" t="s">
        <v>109</v>
      </c>
      <c r="C36" s="18" t="s">
        <v>110</v>
      </c>
      <c r="D36" s="105" t="s">
        <v>109</v>
      </c>
      <c r="E36" s="106" t="s">
        <v>111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28">
        <v>0</v>
      </c>
    </row>
    <row r="37" spans="1:15" s="2" customFormat="1" x14ac:dyDescent="0.25">
      <c r="A37" s="11"/>
      <c r="B37" s="17" t="s">
        <v>112</v>
      </c>
      <c r="C37" s="18" t="s">
        <v>113</v>
      </c>
      <c r="D37" s="105" t="s">
        <v>112</v>
      </c>
      <c r="E37" s="106" t="s">
        <v>114</v>
      </c>
      <c r="F37" s="16">
        <v>1545.5344395130801</v>
      </c>
      <c r="G37" s="16">
        <v>2089.3333419629798</v>
      </c>
      <c r="H37" s="16">
        <v>-543.79890244989804</v>
      </c>
      <c r="I37" s="16">
        <v>0</v>
      </c>
      <c r="J37" s="16">
        <v>-543.79890244989804</v>
      </c>
      <c r="K37" s="16">
        <v>48.665902395454502</v>
      </c>
      <c r="L37" s="16">
        <v>592.464804845353</v>
      </c>
      <c r="M37" s="16">
        <v>0</v>
      </c>
      <c r="N37" s="16">
        <v>0</v>
      </c>
      <c r="O37" s="28">
        <v>0</v>
      </c>
    </row>
    <row r="38" spans="1:15" s="2" customFormat="1" x14ac:dyDescent="0.25">
      <c r="A38" s="11"/>
      <c r="B38" s="17" t="s">
        <v>115</v>
      </c>
      <c r="C38" s="18" t="s">
        <v>116</v>
      </c>
      <c r="D38" s="105" t="s">
        <v>115</v>
      </c>
      <c r="E38" s="106" t="s">
        <v>117</v>
      </c>
      <c r="F38" s="16">
        <v>49.101312881923903</v>
      </c>
      <c r="G38" s="107">
        <v>155.90741323829701</v>
      </c>
      <c r="H38" s="16">
        <v>-106.80610035637299</v>
      </c>
      <c r="I38" s="16">
        <v>0</v>
      </c>
      <c r="J38" s="16">
        <v>-106.80610035637299</v>
      </c>
      <c r="K38" s="16">
        <v>40.311646907282999</v>
      </c>
      <c r="L38" s="16">
        <v>147.11774726365601</v>
      </c>
      <c r="M38" s="16">
        <v>0</v>
      </c>
      <c r="N38" s="16">
        <v>0</v>
      </c>
      <c r="O38" s="28">
        <v>0</v>
      </c>
    </row>
    <row r="39" spans="1:15" s="2" customFormat="1" x14ac:dyDescent="0.25">
      <c r="A39" s="11"/>
      <c r="B39" s="17" t="s">
        <v>118</v>
      </c>
      <c r="C39" s="18" t="s">
        <v>119</v>
      </c>
      <c r="D39" s="105" t="s">
        <v>118</v>
      </c>
      <c r="E39" s="106" t="s">
        <v>120</v>
      </c>
      <c r="F39" s="16">
        <v>314.97486301664901</v>
      </c>
      <c r="G39" s="16">
        <v>248.151744386373</v>
      </c>
      <c r="H39" s="16">
        <v>66.823118630276397</v>
      </c>
      <c r="I39" s="16">
        <v>5.1999999999999997E-5</v>
      </c>
      <c r="J39" s="16">
        <v>66.823066630276401</v>
      </c>
      <c r="K39" s="16">
        <v>71.701015300941194</v>
      </c>
      <c r="L39" s="16">
        <v>4.8778966706647902</v>
      </c>
      <c r="M39" s="16">
        <v>5.1999999999999997E-5</v>
      </c>
      <c r="N39" s="16">
        <v>5.1999999999999997E-5</v>
      </c>
      <c r="O39" s="28">
        <v>0</v>
      </c>
    </row>
    <row r="40" spans="1:15" s="2" customFormat="1" x14ac:dyDescent="0.25">
      <c r="A40" s="11"/>
      <c r="B40" s="17" t="s">
        <v>121</v>
      </c>
      <c r="C40" s="18" t="s">
        <v>122</v>
      </c>
      <c r="D40" s="105" t="s">
        <v>121</v>
      </c>
      <c r="E40" s="106" t="s">
        <v>123</v>
      </c>
      <c r="F40" s="16">
        <v>-19103.885513501598</v>
      </c>
      <c r="G40" s="16">
        <v>11284.0523228238</v>
      </c>
      <c r="H40" s="16">
        <v>-30387.9378363254</v>
      </c>
      <c r="I40" s="16">
        <v>-669.09529514953704</v>
      </c>
      <c r="J40" s="16">
        <v>-29718.842541175902</v>
      </c>
      <c r="K40" s="16">
        <v>2480.3138751470001</v>
      </c>
      <c r="L40" s="16">
        <v>32868.251711472403</v>
      </c>
      <c r="M40" s="16">
        <v>1156.2746552849601</v>
      </c>
      <c r="N40" s="16">
        <v>1156.2746552849601</v>
      </c>
      <c r="O40" s="28">
        <v>0</v>
      </c>
    </row>
    <row r="41" spans="1:15" s="2" customFormat="1" x14ac:dyDescent="0.25">
      <c r="A41" s="11"/>
      <c r="B41" s="17" t="s">
        <v>124</v>
      </c>
      <c r="C41" s="18" t="s">
        <v>125</v>
      </c>
      <c r="D41" s="105" t="s">
        <v>124</v>
      </c>
      <c r="E41" s="106" t="s">
        <v>126</v>
      </c>
      <c r="F41" s="16">
        <v>125.587094533799</v>
      </c>
      <c r="G41" s="16">
        <v>74.0620315315049</v>
      </c>
      <c r="H41" s="16">
        <v>51.525063002294303</v>
      </c>
      <c r="I41" s="16">
        <v>0</v>
      </c>
      <c r="J41" s="16">
        <v>51.525063002294303</v>
      </c>
      <c r="K41" s="16">
        <v>54.989656207710802</v>
      </c>
      <c r="L41" s="16">
        <v>3.4645932054164401</v>
      </c>
      <c r="M41" s="16">
        <v>0</v>
      </c>
      <c r="N41" s="16">
        <v>0</v>
      </c>
      <c r="O41" s="28">
        <v>0</v>
      </c>
    </row>
    <row r="42" spans="1:15" s="2" customFormat="1" x14ac:dyDescent="0.25">
      <c r="A42" s="11"/>
      <c r="B42" s="17" t="s">
        <v>127</v>
      </c>
      <c r="C42" s="18" t="s">
        <v>128</v>
      </c>
      <c r="D42" s="105" t="s">
        <v>127</v>
      </c>
      <c r="E42" s="106" t="s">
        <v>129</v>
      </c>
      <c r="F42" s="16">
        <v>177.08639098827399</v>
      </c>
      <c r="G42" s="16">
        <v>154.08469580259501</v>
      </c>
      <c r="H42" s="16">
        <v>23.0016951856791</v>
      </c>
      <c r="I42" s="16">
        <v>0.61947057110912795</v>
      </c>
      <c r="J42" s="16">
        <v>22.3822246145699</v>
      </c>
      <c r="K42" s="16">
        <v>29.2383826121312</v>
      </c>
      <c r="L42" s="16">
        <v>6.2366874264521597</v>
      </c>
      <c r="M42" s="16">
        <v>0</v>
      </c>
      <c r="N42" s="16">
        <v>0</v>
      </c>
      <c r="O42" s="28">
        <v>0</v>
      </c>
    </row>
    <row r="43" spans="1:15" s="2" customFormat="1" x14ac:dyDescent="0.25">
      <c r="A43" s="11"/>
      <c r="B43" s="17" t="s">
        <v>130</v>
      </c>
      <c r="C43" s="18" t="s">
        <v>131</v>
      </c>
      <c r="D43" s="105" t="s">
        <v>130</v>
      </c>
      <c r="E43" s="106" t="s">
        <v>132</v>
      </c>
      <c r="F43" s="16">
        <v>1322.7496807052901</v>
      </c>
      <c r="G43" s="16">
        <v>1231.90740091208</v>
      </c>
      <c r="H43" s="16">
        <v>90.842279793213905</v>
      </c>
      <c r="I43" s="16">
        <v>0</v>
      </c>
      <c r="J43" s="16">
        <v>90.842279793213905</v>
      </c>
      <c r="K43" s="16">
        <v>146.33085704060099</v>
      </c>
      <c r="L43" s="16">
        <v>55.488577247387298</v>
      </c>
      <c r="M43" s="16">
        <v>0</v>
      </c>
      <c r="N43" s="16">
        <v>0</v>
      </c>
      <c r="O43" s="28">
        <v>0</v>
      </c>
    </row>
    <row r="44" spans="1:15" s="2" customFormat="1" x14ac:dyDescent="0.25">
      <c r="A44" s="19"/>
      <c r="B44" s="17" t="s">
        <v>133</v>
      </c>
      <c r="C44" s="18" t="s">
        <v>134</v>
      </c>
      <c r="D44" s="105" t="s">
        <v>133</v>
      </c>
      <c r="E44" s="106" t="s">
        <v>135</v>
      </c>
      <c r="F44" s="16">
        <v>1366.4571367230201</v>
      </c>
      <c r="G44" s="16">
        <v>1288.17944196702</v>
      </c>
      <c r="H44" s="16">
        <v>78.277694755996507</v>
      </c>
      <c r="I44" s="16">
        <v>0</v>
      </c>
      <c r="J44" s="16">
        <v>78.277694755996507</v>
      </c>
      <c r="K44" s="16">
        <v>87.345708953271597</v>
      </c>
      <c r="L44" s="16">
        <v>9.0680141972751205</v>
      </c>
      <c r="M44" s="16">
        <v>0</v>
      </c>
      <c r="N44" s="16">
        <v>0</v>
      </c>
      <c r="O44" s="28">
        <v>0</v>
      </c>
    </row>
    <row r="45" spans="1:15" s="2" customFormat="1" x14ac:dyDescent="0.25">
      <c r="A45" s="11"/>
      <c r="B45" s="17" t="s">
        <v>136</v>
      </c>
      <c r="C45" s="18" t="s">
        <v>137</v>
      </c>
      <c r="D45" s="105" t="s">
        <v>136</v>
      </c>
      <c r="E45" s="106" t="s">
        <v>138</v>
      </c>
      <c r="F45" s="16">
        <v>48493.315565029203</v>
      </c>
      <c r="G45" s="16">
        <v>42954.652469743298</v>
      </c>
      <c r="H45" s="16">
        <v>5538.6630952858904</v>
      </c>
      <c r="I45" s="16">
        <v>-11.7649977197506</v>
      </c>
      <c r="J45" s="16">
        <v>5550.4280930056402</v>
      </c>
      <c r="K45" s="16">
        <v>8941.0538719917204</v>
      </c>
      <c r="L45" s="16">
        <v>3402.3907767058299</v>
      </c>
      <c r="M45" s="16">
        <v>1636.5059589241625</v>
      </c>
      <c r="N45" s="16">
        <v>1701.6755869241626</v>
      </c>
      <c r="O45" s="28">
        <v>65.169628000000003</v>
      </c>
    </row>
    <row r="46" spans="1:15" s="2" customFormat="1" x14ac:dyDescent="0.25">
      <c r="A46" s="11"/>
      <c r="B46" s="17" t="s">
        <v>139</v>
      </c>
      <c r="C46" s="18" t="s">
        <v>140</v>
      </c>
      <c r="D46" s="105" t="s">
        <v>139</v>
      </c>
      <c r="E46" s="106" t="s">
        <v>141</v>
      </c>
      <c r="F46" s="16">
        <v>8.8195902112454192</v>
      </c>
      <c r="G46" s="16">
        <v>0.84518237705975696</v>
      </c>
      <c r="H46" s="16">
        <v>7.9744078341856603</v>
      </c>
      <c r="I46" s="16">
        <v>0</v>
      </c>
      <c r="J46" s="16">
        <v>7.9744078341856603</v>
      </c>
      <c r="K46" s="16">
        <v>8.2618540243546708</v>
      </c>
      <c r="L46" s="16">
        <v>0.28744619016901202</v>
      </c>
      <c r="M46" s="16">
        <v>0</v>
      </c>
      <c r="N46" s="16">
        <v>0</v>
      </c>
      <c r="O46" s="28">
        <v>0</v>
      </c>
    </row>
    <row r="47" spans="1:15" s="2" customFormat="1" x14ac:dyDescent="0.25">
      <c r="A47" s="11"/>
      <c r="B47" s="17" t="s">
        <v>142</v>
      </c>
      <c r="C47" s="18" t="s">
        <v>143</v>
      </c>
      <c r="D47" s="105" t="s">
        <v>142</v>
      </c>
      <c r="E47" s="106" t="s">
        <v>144</v>
      </c>
      <c r="F47" s="16">
        <v>505.784632413346</v>
      </c>
      <c r="G47" s="16">
        <v>300.71446918998703</v>
      </c>
      <c r="H47" s="16">
        <v>205.07016322336</v>
      </c>
      <c r="I47" s="16">
        <v>0</v>
      </c>
      <c r="J47" s="16">
        <v>205.07016322336</v>
      </c>
      <c r="K47" s="16">
        <v>206.35536616903821</v>
      </c>
      <c r="L47" s="16">
        <v>1.2852029456785099</v>
      </c>
      <c r="M47" s="16">
        <v>175.69366078589999</v>
      </c>
      <c r="N47" s="16">
        <v>175.69366078589999</v>
      </c>
      <c r="O47" s="28">
        <v>0</v>
      </c>
    </row>
    <row r="48" spans="1:15" s="2" customFormat="1" x14ac:dyDescent="0.25">
      <c r="A48" s="11"/>
      <c r="B48" s="17" t="s">
        <v>145</v>
      </c>
      <c r="C48" s="18" t="s">
        <v>146</v>
      </c>
      <c r="D48" s="105" t="s">
        <v>145</v>
      </c>
      <c r="E48" s="106" t="s">
        <v>147</v>
      </c>
      <c r="F48" s="16">
        <v>665.58486765910595</v>
      </c>
      <c r="G48" s="16">
        <v>660.21898535424805</v>
      </c>
      <c r="H48" s="16">
        <v>5.3658823048571502</v>
      </c>
      <c r="I48" s="16">
        <v>66.983380822149897</v>
      </c>
      <c r="J48" s="16">
        <v>-61.617498517292802</v>
      </c>
      <c r="K48" s="16">
        <v>121.14009677508781</v>
      </c>
      <c r="L48" s="16">
        <v>115.774214470231</v>
      </c>
      <c r="M48" s="16">
        <v>66.887732820927695</v>
      </c>
      <c r="N48" s="16">
        <v>66.917592820927695</v>
      </c>
      <c r="O48" s="28">
        <v>2.9860000000000001E-2</v>
      </c>
    </row>
    <row r="49" spans="1:15" s="2" customFormat="1" x14ac:dyDescent="0.25">
      <c r="A49" s="11"/>
      <c r="B49" s="17" t="s">
        <v>148</v>
      </c>
      <c r="C49" s="18" t="s">
        <v>149</v>
      </c>
      <c r="D49" s="105" t="s">
        <v>148</v>
      </c>
      <c r="E49" s="106" t="s">
        <v>150</v>
      </c>
      <c r="F49" s="16">
        <v>227.66993906863601</v>
      </c>
      <c r="G49" s="16">
        <v>225.83359202858401</v>
      </c>
      <c r="H49" s="16">
        <v>1.83634704005219</v>
      </c>
      <c r="I49" s="16">
        <v>0</v>
      </c>
      <c r="J49" s="16">
        <v>1.83634704005219</v>
      </c>
      <c r="K49" s="16">
        <v>8.4863984810241302</v>
      </c>
      <c r="L49" s="16">
        <v>6.6500514409719402</v>
      </c>
      <c r="M49" s="16">
        <v>0</v>
      </c>
      <c r="N49" s="16">
        <v>0</v>
      </c>
      <c r="O49" s="28">
        <v>0</v>
      </c>
    </row>
    <row r="50" spans="1:15" s="2" customFormat="1" x14ac:dyDescent="0.25">
      <c r="A50" s="11"/>
      <c r="B50" s="17" t="s">
        <v>151</v>
      </c>
      <c r="C50" s="18" t="s">
        <v>152</v>
      </c>
      <c r="D50" s="105" t="s">
        <v>151</v>
      </c>
      <c r="E50" s="106" t="s">
        <v>153</v>
      </c>
      <c r="F50" s="16">
        <v>29.390668810089998</v>
      </c>
      <c r="G50" s="16">
        <v>19.705506434564601</v>
      </c>
      <c r="H50" s="16">
        <v>9.6851623755253904</v>
      </c>
      <c r="I50" s="16">
        <v>0.93236475991402801</v>
      </c>
      <c r="J50" s="16">
        <v>8.7527976156113603</v>
      </c>
      <c r="K50" s="16">
        <v>10.4752395555248</v>
      </c>
      <c r="L50" s="16">
        <v>0.79007717999942595</v>
      </c>
      <c r="M50" s="16">
        <v>0</v>
      </c>
      <c r="N50" s="16">
        <v>0</v>
      </c>
      <c r="O50" s="28">
        <v>0</v>
      </c>
    </row>
    <row r="51" spans="1:15" s="2" customFormat="1" x14ac:dyDescent="0.25">
      <c r="A51" s="11"/>
      <c r="B51" s="17" t="s">
        <v>154</v>
      </c>
      <c r="C51" s="18" t="s">
        <v>155</v>
      </c>
      <c r="D51" s="105" t="s">
        <v>154</v>
      </c>
      <c r="E51" s="106" t="s">
        <v>156</v>
      </c>
      <c r="F51" s="16"/>
      <c r="G51" s="16"/>
      <c r="H51" s="16"/>
      <c r="I51" s="16"/>
      <c r="J51" s="16"/>
      <c r="K51" s="16"/>
      <c r="L51" s="16"/>
      <c r="M51" s="16"/>
      <c r="N51" s="16"/>
      <c r="O51" s="28"/>
    </row>
    <row r="52" spans="1:15" s="2" customFormat="1" x14ac:dyDescent="0.25">
      <c r="A52" s="11"/>
      <c r="B52" s="17" t="s">
        <v>157</v>
      </c>
      <c r="C52" s="18" t="s">
        <v>158</v>
      </c>
      <c r="D52" s="105" t="s">
        <v>157</v>
      </c>
      <c r="E52" s="106" t="s">
        <v>159</v>
      </c>
      <c r="F52" s="16">
        <v>6.1791589561332003E-2</v>
      </c>
      <c r="G52" s="16">
        <v>3.7323299999999997E-2</v>
      </c>
      <c r="H52" s="16">
        <v>2.4468289561331999E-2</v>
      </c>
      <c r="I52" s="16">
        <v>0</v>
      </c>
      <c r="J52" s="16">
        <v>2.4468289561331999E-2</v>
      </c>
      <c r="K52" s="16">
        <v>9.8610214970188001E-2</v>
      </c>
      <c r="L52" s="16">
        <v>7.4141925408856002E-2</v>
      </c>
      <c r="M52" s="16">
        <v>0</v>
      </c>
      <c r="N52" s="16">
        <v>0</v>
      </c>
      <c r="O52" s="28">
        <v>0</v>
      </c>
    </row>
    <row r="53" spans="1:15" s="2" customFormat="1" x14ac:dyDescent="0.25">
      <c r="A53" s="11"/>
      <c r="B53" s="17" t="s">
        <v>160</v>
      </c>
      <c r="C53" s="18" t="s">
        <v>161</v>
      </c>
      <c r="D53" s="105" t="s">
        <v>160</v>
      </c>
      <c r="E53" s="106" t="s">
        <v>162</v>
      </c>
      <c r="F53" s="16">
        <v>1566.58054483147</v>
      </c>
      <c r="G53" s="16" t="s">
        <v>19</v>
      </c>
      <c r="H53" s="16" t="s">
        <v>19</v>
      </c>
      <c r="I53" s="16" t="s">
        <v>19</v>
      </c>
      <c r="J53" s="16" t="s">
        <v>19</v>
      </c>
      <c r="K53" s="16" t="s">
        <v>19</v>
      </c>
      <c r="L53" s="16" t="s">
        <v>19</v>
      </c>
      <c r="M53" s="16">
        <v>0</v>
      </c>
      <c r="N53" s="16">
        <v>0</v>
      </c>
      <c r="O53" s="28">
        <v>0</v>
      </c>
    </row>
    <row r="54" spans="1:15" s="2" customFormat="1" x14ac:dyDescent="0.25">
      <c r="A54" s="11"/>
      <c r="B54" s="17" t="s">
        <v>163</v>
      </c>
      <c r="C54" s="18" t="s">
        <v>164</v>
      </c>
      <c r="D54" s="105" t="s">
        <v>163</v>
      </c>
      <c r="E54" s="106" t="s">
        <v>165</v>
      </c>
      <c r="F54" s="16">
        <v>161.209303050698</v>
      </c>
      <c r="G54" s="16">
        <v>116.51390382648</v>
      </c>
      <c r="H54" s="16">
        <v>44.695399224217503</v>
      </c>
      <c r="I54" s="16">
        <v>0</v>
      </c>
      <c r="J54" s="16">
        <v>44.695399224217503</v>
      </c>
      <c r="K54" s="16">
        <v>44.8282075283986</v>
      </c>
      <c r="L54" s="16">
        <v>0.132808304181051</v>
      </c>
      <c r="M54" s="16">
        <v>0</v>
      </c>
      <c r="N54" s="16">
        <v>0</v>
      </c>
      <c r="O54" s="28">
        <v>0</v>
      </c>
    </row>
    <row r="55" spans="1:15" s="2" customFormat="1" x14ac:dyDescent="0.25">
      <c r="A55" s="11"/>
      <c r="B55" s="17" t="s">
        <v>166</v>
      </c>
      <c r="C55" s="18" t="s">
        <v>167</v>
      </c>
      <c r="D55" s="105" t="s">
        <v>166</v>
      </c>
      <c r="E55" s="106" t="s">
        <v>168</v>
      </c>
      <c r="F55" s="16">
        <v>270.391640765761</v>
      </c>
      <c r="G55" s="16">
        <v>194.383480337393</v>
      </c>
      <c r="H55" s="16">
        <v>76.008160428368498</v>
      </c>
      <c r="I55" s="16">
        <v>0</v>
      </c>
      <c r="J55" s="16">
        <v>76.008160428368498</v>
      </c>
      <c r="K55" s="16">
        <v>76.036591792279495</v>
      </c>
      <c r="L55" s="16">
        <v>2.8431363911092002E-2</v>
      </c>
      <c r="M55" s="16">
        <v>0</v>
      </c>
      <c r="N55" s="16">
        <v>0</v>
      </c>
      <c r="O55" s="28">
        <v>0</v>
      </c>
    </row>
    <row r="56" spans="1:15" s="2" customFormat="1" x14ac:dyDescent="0.25">
      <c r="A56" s="11"/>
      <c r="B56" s="17" t="s">
        <v>169</v>
      </c>
      <c r="C56" s="18" t="s">
        <v>170</v>
      </c>
      <c r="D56" s="105" t="s">
        <v>169</v>
      </c>
      <c r="E56" s="106" t="s">
        <v>171</v>
      </c>
      <c r="F56" s="16">
        <v>6381.6335611202303</v>
      </c>
      <c r="G56" s="16">
        <v>6185.2238825123804</v>
      </c>
      <c r="H56" s="16">
        <v>196.40967860785199</v>
      </c>
      <c r="I56" s="16">
        <v>0</v>
      </c>
      <c r="J56" s="16">
        <v>196.40967860785199</v>
      </c>
      <c r="K56" s="16">
        <v>202.15299683839999</v>
      </c>
      <c r="L56" s="16">
        <v>5.7433182305473904</v>
      </c>
      <c r="M56" s="16">
        <v>0</v>
      </c>
      <c r="N56" s="16">
        <v>0</v>
      </c>
      <c r="O56" s="28">
        <v>0</v>
      </c>
    </row>
    <row r="57" spans="1:15" s="2" customFormat="1" x14ac:dyDescent="0.25">
      <c r="A57" s="11"/>
      <c r="B57" s="17" t="s">
        <v>172</v>
      </c>
      <c r="C57" s="18" t="s">
        <v>173</v>
      </c>
      <c r="D57" s="105" t="s">
        <v>172</v>
      </c>
      <c r="E57" s="106" t="s">
        <v>174</v>
      </c>
      <c r="F57" s="16">
        <v>183.010291118575</v>
      </c>
      <c r="G57" s="16">
        <v>126.56720041645799</v>
      </c>
      <c r="H57" s="16">
        <v>56.443090702116599</v>
      </c>
      <c r="I57" s="16">
        <v>13.490611595907</v>
      </c>
      <c r="J57" s="16">
        <v>42.952479106209601</v>
      </c>
      <c r="K57" s="16">
        <v>84.121696290348098</v>
      </c>
      <c r="L57" s="16">
        <v>27.678605588231498</v>
      </c>
      <c r="M57" s="16">
        <v>0</v>
      </c>
      <c r="N57" s="16">
        <v>0</v>
      </c>
      <c r="O57" s="28">
        <v>0</v>
      </c>
    </row>
    <row r="58" spans="1:15" s="2" customFormat="1" x14ac:dyDescent="0.25">
      <c r="A58" s="11"/>
      <c r="B58" s="17" t="s">
        <v>175</v>
      </c>
      <c r="C58" s="18" t="s">
        <v>176</v>
      </c>
      <c r="D58" s="105" t="s">
        <v>175</v>
      </c>
      <c r="E58" s="106" t="s">
        <v>177</v>
      </c>
      <c r="F58" s="16">
        <v>20160.3099776089</v>
      </c>
      <c r="G58" s="16">
        <v>14675.331558688</v>
      </c>
      <c r="H58" s="16">
        <v>5484.9784189208503</v>
      </c>
      <c r="I58" s="16">
        <v>-97.743068230463905</v>
      </c>
      <c r="J58" s="16">
        <v>5582.7214871513197</v>
      </c>
      <c r="K58" s="16">
        <v>7471.5279400968802</v>
      </c>
      <c r="L58" s="16">
        <v>1986.5495211760301</v>
      </c>
      <c r="M58" s="16">
        <v>2134.8029604655917</v>
      </c>
      <c r="N58" s="16">
        <v>2163.4255374655918</v>
      </c>
      <c r="O58" s="28">
        <v>28.622577</v>
      </c>
    </row>
    <row r="59" spans="1:15" s="2" customFormat="1" x14ac:dyDescent="0.25">
      <c r="A59" s="11"/>
      <c r="B59" s="17" t="s">
        <v>178</v>
      </c>
      <c r="C59" s="18" t="s">
        <v>179</v>
      </c>
      <c r="D59" s="105" t="s">
        <v>178</v>
      </c>
      <c r="E59" s="106" t="s">
        <v>180</v>
      </c>
      <c r="F59" s="16">
        <v>9489.53592195288</v>
      </c>
      <c r="G59" s="16">
        <v>9427.8457322644808</v>
      </c>
      <c r="H59" s="16">
        <v>61.690189688392799</v>
      </c>
      <c r="I59" s="16">
        <v>-6.9999999999999999E-6</v>
      </c>
      <c r="J59" s="16">
        <v>61.690196688392803</v>
      </c>
      <c r="K59" s="16">
        <v>63.726350076925499</v>
      </c>
      <c r="L59" s="16">
        <v>2.0361603885327102</v>
      </c>
      <c r="M59" s="16">
        <v>1.036105083E-5</v>
      </c>
      <c r="N59" s="16">
        <v>1.7361050830000001E-5</v>
      </c>
      <c r="O59" s="28">
        <v>6.9999999999999999E-6</v>
      </c>
    </row>
    <row r="60" spans="1:15" s="2" customFormat="1" x14ac:dyDescent="0.25">
      <c r="A60" s="11"/>
      <c r="B60" s="17" t="s">
        <v>181</v>
      </c>
      <c r="C60" s="18" t="s">
        <v>182</v>
      </c>
      <c r="D60" s="105" t="s">
        <v>181</v>
      </c>
      <c r="E60" s="106" t="s">
        <v>183</v>
      </c>
      <c r="F60" s="16">
        <v>3658.0120615511601</v>
      </c>
      <c r="G60" s="16">
        <v>3006.14669989515</v>
      </c>
      <c r="H60" s="16">
        <v>651.86536165601103</v>
      </c>
      <c r="I60" s="16">
        <v>50.080629836443997</v>
      </c>
      <c r="J60" s="16">
        <v>601.78473181956701</v>
      </c>
      <c r="K60" s="16">
        <v>653.29825177768896</v>
      </c>
      <c r="L60" s="16">
        <v>1.4328901216780601</v>
      </c>
      <c r="M60" s="16">
        <v>0</v>
      </c>
      <c r="N60" s="16">
        <v>0</v>
      </c>
      <c r="O60" s="28">
        <v>0</v>
      </c>
    </row>
    <row r="61" spans="1:15" s="2" customFormat="1" x14ac:dyDescent="0.25">
      <c r="A61" s="11"/>
      <c r="B61" s="17" t="s">
        <v>184</v>
      </c>
      <c r="C61" s="18" t="s">
        <v>185</v>
      </c>
      <c r="D61" s="105" t="s">
        <v>184</v>
      </c>
      <c r="E61" s="106" t="s">
        <v>186</v>
      </c>
      <c r="F61" s="16">
        <v>9091.22409048392</v>
      </c>
      <c r="G61" s="16">
        <v>7831.5190886963801</v>
      </c>
      <c r="H61" s="16">
        <v>1259.7050017875399</v>
      </c>
      <c r="I61" s="16">
        <v>17.148874760074101</v>
      </c>
      <c r="J61" s="16">
        <v>1242.55612702747</v>
      </c>
      <c r="K61" s="16">
        <v>1566.6201914929052</v>
      </c>
      <c r="L61" s="16">
        <v>306.91518970536299</v>
      </c>
      <c r="M61" s="16">
        <v>953.95821338621897</v>
      </c>
      <c r="N61" s="16">
        <v>964.37669438621901</v>
      </c>
      <c r="O61" s="28">
        <v>10.418481</v>
      </c>
    </row>
    <row r="62" spans="1:15" s="2" customFormat="1" ht="12" thickBot="1" x14ac:dyDescent="0.3">
      <c r="A62" s="11"/>
      <c r="B62" s="17" t="s">
        <v>187</v>
      </c>
      <c r="C62" s="20" t="s">
        <v>188</v>
      </c>
      <c r="D62" s="105" t="s">
        <v>187</v>
      </c>
      <c r="E62" s="106" t="s">
        <v>189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28">
        <v>0</v>
      </c>
    </row>
    <row r="63" spans="1:15" s="24" customFormat="1" ht="21.75" thickBot="1" x14ac:dyDescent="0.3">
      <c r="A63" s="21"/>
      <c r="B63" s="22" t="s">
        <v>190</v>
      </c>
      <c r="C63" s="23" t="s">
        <v>191</v>
      </c>
      <c r="D63" s="105" t="s">
        <v>192</v>
      </c>
      <c r="E63" s="108" t="s">
        <v>193</v>
      </c>
      <c r="F63" s="16" t="s">
        <v>19</v>
      </c>
      <c r="G63" s="16" t="s">
        <v>19</v>
      </c>
      <c r="H63" s="16" t="s">
        <v>19</v>
      </c>
      <c r="I63" s="16" t="s">
        <v>19</v>
      </c>
      <c r="J63" s="16" t="s">
        <v>19</v>
      </c>
      <c r="K63" s="16" t="s">
        <v>19</v>
      </c>
      <c r="L63" s="16" t="s">
        <v>19</v>
      </c>
      <c r="M63" s="16" t="s">
        <v>19</v>
      </c>
      <c r="N63" s="16" t="s">
        <v>19</v>
      </c>
      <c r="O63" s="28" t="s">
        <v>19</v>
      </c>
    </row>
    <row r="64" spans="1:15" s="24" customFormat="1" ht="31.5" x14ac:dyDescent="0.25">
      <c r="A64" s="21"/>
      <c r="B64" s="65" t="s">
        <v>194</v>
      </c>
      <c r="C64" s="72"/>
      <c r="D64" s="63" t="s">
        <v>194</v>
      </c>
      <c r="E64" s="109" t="s">
        <v>195</v>
      </c>
      <c r="F64" s="110">
        <f t="shared" ref="F64:O64" si="0">SUM(F10:F62)</f>
        <v>304892.22708302666</v>
      </c>
      <c r="G64" s="110">
        <f t="shared" si="0"/>
        <v>292973.1863518444</v>
      </c>
      <c r="H64" s="110">
        <f t="shared" si="0"/>
        <v>8731.6491830122432</v>
      </c>
      <c r="I64" s="110">
        <f t="shared" si="0"/>
        <v>13486.056950471215</v>
      </c>
      <c r="J64" s="110">
        <f t="shared" si="0"/>
        <v>-4754.4077674589944</v>
      </c>
      <c r="K64" s="110">
        <f t="shared" si="0"/>
        <v>78658.381041883491</v>
      </c>
      <c r="L64" s="110">
        <f t="shared" si="0"/>
        <v>69926.731858871208</v>
      </c>
      <c r="M64" s="110">
        <f t="shared" si="0"/>
        <v>16016.35834667258</v>
      </c>
      <c r="N64" s="110">
        <f t="shared" si="0"/>
        <v>16238.802374758445</v>
      </c>
      <c r="O64" s="111">
        <f t="shared" si="0"/>
        <v>222.44402808586403</v>
      </c>
    </row>
    <row r="65" spans="1:56" s="24" customFormat="1" ht="21.75" thickBot="1" x14ac:dyDescent="0.3">
      <c r="A65" s="21"/>
      <c r="B65" s="64"/>
      <c r="C65" s="73"/>
      <c r="D65" s="112"/>
      <c r="E65" s="113" t="s">
        <v>196</v>
      </c>
      <c r="F65" s="110" t="str">
        <f t="shared" ref="F65:O65" si="1">IF(COUNTA(F10:F63)&gt;0,IF(F63="c","c",SUM(F63:F64)),"")</f>
        <v>c</v>
      </c>
      <c r="G65" s="110" t="str">
        <f t="shared" si="1"/>
        <v>c</v>
      </c>
      <c r="H65" s="110" t="str">
        <f t="shared" si="1"/>
        <v>c</v>
      </c>
      <c r="I65" s="110" t="str">
        <f t="shared" si="1"/>
        <v>c</v>
      </c>
      <c r="J65" s="110" t="str">
        <f t="shared" si="1"/>
        <v>c</v>
      </c>
      <c r="K65" s="110" t="str">
        <f t="shared" si="1"/>
        <v>c</v>
      </c>
      <c r="L65" s="110" t="str">
        <f t="shared" si="1"/>
        <v>c</v>
      </c>
      <c r="M65" s="110" t="str">
        <f t="shared" si="1"/>
        <v>c</v>
      </c>
      <c r="N65" s="110" t="str">
        <f t="shared" si="1"/>
        <v>c</v>
      </c>
      <c r="O65" s="111" t="str">
        <f t="shared" si="1"/>
        <v>c</v>
      </c>
    </row>
    <row r="66" spans="1:56" s="2" customFormat="1" ht="12" thickBot="1" x14ac:dyDescent="0.3">
      <c r="A66" s="23"/>
      <c r="B66" s="25"/>
      <c r="C66" s="23"/>
      <c r="D66" s="114"/>
      <c r="E66" s="115" t="s">
        <v>197</v>
      </c>
      <c r="F66" s="116" t="str">
        <f t="shared" ref="F66:O66" si="2">IF(F63="c","",IF(AND(IF((COUNTIF(F10:F62,"c"))&gt;0,1,0)=1,F63=""),"Please provide Not Specified (Including Confidential)",""))</f>
        <v/>
      </c>
      <c r="G66" s="116" t="str">
        <f t="shared" si="2"/>
        <v/>
      </c>
      <c r="H66" s="116" t="str">
        <f t="shared" si="2"/>
        <v/>
      </c>
      <c r="I66" s="116" t="str">
        <f t="shared" si="2"/>
        <v/>
      </c>
      <c r="J66" s="116" t="str">
        <f t="shared" si="2"/>
        <v/>
      </c>
      <c r="K66" s="116" t="str">
        <f t="shared" si="2"/>
        <v/>
      </c>
      <c r="L66" s="116" t="str">
        <f t="shared" si="2"/>
        <v/>
      </c>
      <c r="M66" s="116" t="str">
        <f t="shared" si="2"/>
        <v/>
      </c>
      <c r="N66" s="116" t="str">
        <f t="shared" si="2"/>
        <v/>
      </c>
      <c r="O66" s="117" t="str">
        <f t="shared" si="2"/>
        <v/>
      </c>
    </row>
    <row r="67" spans="1:56" s="13" customFormat="1" ht="12" thickBot="1" x14ac:dyDescent="0.3">
      <c r="A67" s="11"/>
      <c r="B67" s="26"/>
      <c r="C67" s="23"/>
      <c r="D67" s="101"/>
      <c r="E67" s="102" t="s">
        <v>198</v>
      </c>
      <c r="F67" s="103"/>
      <c r="G67" s="103"/>
      <c r="H67" s="103"/>
      <c r="I67" s="103"/>
      <c r="J67" s="103"/>
      <c r="K67" s="103"/>
      <c r="L67" s="103"/>
      <c r="M67" s="103"/>
      <c r="N67" s="103"/>
      <c r="O67" s="104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</row>
    <row r="68" spans="1:56" s="2" customFormat="1" x14ac:dyDescent="0.25">
      <c r="A68" s="11"/>
      <c r="B68" s="27" t="s">
        <v>199</v>
      </c>
      <c r="C68" s="23" t="s">
        <v>200</v>
      </c>
      <c r="D68" s="105" t="s">
        <v>199</v>
      </c>
      <c r="E68" s="106" t="s">
        <v>201</v>
      </c>
      <c r="F68" s="16" t="s">
        <v>19</v>
      </c>
      <c r="G68" s="16" t="s">
        <v>19</v>
      </c>
      <c r="H68" s="16" t="s">
        <v>19</v>
      </c>
      <c r="I68" s="16" t="s">
        <v>19</v>
      </c>
      <c r="J68" s="16" t="s">
        <v>19</v>
      </c>
      <c r="K68" s="16" t="s">
        <v>19</v>
      </c>
      <c r="L68" s="16" t="s">
        <v>19</v>
      </c>
      <c r="M68" s="16" t="s">
        <v>19</v>
      </c>
      <c r="N68" s="16" t="s">
        <v>19</v>
      </c>
      <c r="O68" s="28" t="s">
        <v>19</v>
      </c>
    </row>
    <row r="69" spans="1:56" s="2" customFormat="1" x14ac:dyDescent="0.25">
      <c r="A69" s="11"/>
      <c r="B69" s="27" t="s">
        <v>202</v>
      </c>
      <c r="C69" s="23" t="s">
        <v>203</v>
      </c>
      <c r="D69" s="105" t="s">
        <v>202</v>
      </c>
      <c r="E69" s="106" t="s">
        <v>204</v>
      </c>
      <c r="F69" s="16">
        <v>61.452877181908903</v>
      </c>
      <c r="G69" s="16">
        <v>61.304924230587602</v>
      </c>
      <c r="H69" s="16">
        <v>0.14795295132125399</v>
      </c>
      <c r="I69" s="16">
        <v>0</v>
      </c>
      <c r="J69" s="16">
        <v>0.14795295132125399</v>
      </c>
      <c r="K69" s="16">
        <v>0.21723799999999999</v>
      </c>
      <c r="L69" s="16">
        <v>6.9285048678746006E-2</v>
      </c>
      <c r="M69" s="16">
        <v>0</v>
      </c>
      <c r="N69" s="16">
        <v>0</v>
      </c>
      <c r="O69" s="28">
        <v>0</v>
      </c>
    </row>
    <row r="70" spans="1:56" s="2" customFormat="1" x14ac:dyDescent="0.25">
      <c r="A70" s="11"/>
      <c r="B70" s="27" t="s">
        <v>205</v>
      </c>
      <c r="C70" s="23" t="s">
        <v>206</v>
      </c>
      <c r="D70" s="105" t="s">
        <v>205</v>
      </c>
      <c r="E70" s="106" t="s">
        <v>207</v>
      </c>
      <c r="F70" s="16" t="s">
        <v>19</v>
      </c>
      <c r="G70" s="16" t="s">
        <v>19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 t="s">
        <v>19</v>
      </c>
      <c r="N70" s="16" t="s">
        <v>19</v>
      </c>
      <c r="O70" s="28" t="s">
        <v>19</v>
      </c>
    </row>
    <row r="71" spans="1:56" s="2" customFormat="1" x14ac:dyDescent="0.25">
      <c r="A71" s="11"/>
      <c r="B71" s="27" t="s">
        <v>208</v>
      </c>
      <c r="C71" s="23" t="s">
        <v>209</v>
      </c>
      <c r="D71" s="105" t="s">
        <v>208</v>
      </c>
      <c r="E71" s="106" t="s">
        <v>210</v>
      </c>
      <c r="F71" s="16" t="s">
        <v>19</v>
      </c>
      <c r="G71" s="16" t="s">
        <v>19</v>
      </c>
      <c r="H71" s="16" t="s">
        <v>19</v>
      </c>
      <c r="I71" s="16" t="s">
        <v>19</v>
      </c>
      <c r="J71" s="16" t="s">
        <v>19</v>
      </c>
      <c r="K71" s="16" t="s">
        <v>19</v>
      </c>
      <c r="L71" s="16" t="s">
        <v>19</v>
      </c>
      <c r="M71" s="16" t="s">
        <v>19</v>
      </c>
      <c r="N71" s="16" t="s">
        <v>19</v>
      </c>
      <c r="O71" s="28" t="s">
        <v>19</v>
      </c>
    </row>
    <row r="72" spans="1:56" s="2" customFormat="1" ht="12" thickBot="1" x14ac:dyDescent="0.3">
      <c r="A72" s="11"/>
      <c r="B72" s="27" t="s">
        <v>211</v>
      </c>
      <c r="C72" s="23" t="s">
        <v>212</v>
      </c>
      <c r="D72" s="105" t="s">
        <v>211</v>
      </c>
      <c r="E72" s="106" t="s">
        <v>213</v>
      </c>
      <c r="F72" s="16">
        <v>1.0481015955275901</v>
      </c>
      <c r="G72" s="16">
        <v>1.3113033780954</v>
      </c>
      <c r="H72" s="16">
        <v>-0.26320178256781501</v>
      </c>
      <c r="I72" s="16">
        <v>0</v>
      </c>
      <c r="J72" s="16">
        <v>-0.26320178256781501</v>
      </c>
      <c r="K72" s="16">
        <v>4.7824000579563E-2</v>
      </c>
      <c r="L72" s="16">
        <v>0.311025783147377</v>
      </c>
      <c r="M72" s="16">
        <v>0</v>
      </c>
      <c r="N72" s="16">
        <v>0</v>
      </c>
      <c r="O72" s="28">
        <v>0</v>
      </c>
    </row>
    <row r="73" spans="1:56" s="24" customFormat="1" ht="21" x14ac:dyDescent="0.25">
      <c r="A73" s="21"/>
      <c r="B73" s="29" t="s">
        <v>214</v>
      </c>
      <c r="C73" s="23" t="s">
        <v>215</v>
      </c>
      <c r="D73" s="105" t="s">
        <v>214</v>
      </c>
      <c r="E73" s="108" t="s">
        <v>193</v>
      </c>
      <c r="F73" s="16">
        <v>3.3159451998441014</v>
      </c>
      <c r="G73" s="16">
        <v>1.4591256952468679</v>
      </c>
      <c r="H73" s="16">
        <v>1.8568195045972309</v>
      </c>
      <c r="I73" s="16">
        <v>0</v>
      </c>
      <c r="J73" s="16">
        <v>1.8568195045972309</v>
      </c>
      <c r="K73" s="16">
        <v>1.99824791975587</v>
      </c>
      <c r="L73" s="16">
        <v>0.14142841515863899</v>
      </c>
      <c r="M73" s="16">
        <v>0</v>
      </c>
      <c r="N73" s="16">
        <v>0</v>
      </c>
      <c r="O73" s="28">
        <v>0</v>
      </c>
    </row>
    <row r="74" spans="1:56" s="24" customFormat="1" ht="31.5" x14ac:dyDescent="0.25">
      <c r="A74" s="21"/>
      <c r="B74" s="63" t="s">
        <v>194</v>
      </c>
      <c r="C74" s="72"/>
      <c r="D74" s="63" t="s">
        <v>194</v>
      </c>
      <c r="E74" s="109" t="s">
        <v>195</v>
      </c>
      <c r="F74" s="110">
        <f>SUM(F68:F72)</f>
        <v>62.500978777436494</v>
      </c>
      <c r="G74" s="110">
        <f t="shared" ref="G74:O74" si="3">SUM(G68:G72)</f>
        <v>62.616227608683005</v>
      </c>
      <c r="H74" s="110">
        <f t="shared" si="3"/>
        <v>-0.11524883124656102</v>
      </c>
      <c r="I74" s="110">
        <f t="shared" si="3"/>
        <v>0</v>
      </c>
      <c r="J74" s="110">
        <f t="shared" si="3"/>
        <v>-0.11524883124656102</v>
      </c>
      <c r="K74" s="110">
        <f t="shared" si="3"/>
        <v>0.26506200057956297</v>
      </c>
      <c r="L74" s="110">
        <f t="shared" si="3"/>
        <v>0.38031083182612302</v>
      </c>
      <c r="M74" s="110">
        <f t="shared" si="3"/>
        <v>0</v>
      </c>
      <c r="N74" s="110">
        <f t="shared" si="3"/>
        <v>0</v>
      </c>
      <c r="O74" s="111">
        <f t="shared" si="3"/>
        <v>0</v>
      </c>
    </row>
    <row r="75" spans="1:56" s="24" customFormat="1" ht="21.75" thickBot="1" x14ac:dyDescent="0.3">
      <c r="A75" s="21"/>
      <c r="B75" s="64"/>
      <c r="C75" s="73"/>
      <c r="D75" s="112"/>
      <c r="E75" s="113" t="s">
        <v>216</v>
      </c>
      <c r="F75" s="110">
        <f>IF(COUNTA(F68:F73)&gt;0,IF(F73="c","c",SUM(F73:F74)),"")</f>
        <v>65.816923977280595</v>
      </c>
      <c r="G75" s="110">
        <f t="shared" ref="G75:O75" si="4">IF(COUNTA(G68:G73)&gt;0,IF(G73="c","c",SUM(G73:G74)),"")</f>
        <v>64.075353303929873</v>
      </c>
      <c r="H75" s="110">
        <f t="shared" si="4"/>
        <v>1.74157067335067</v>
      </c>
      <c r="I75" s="110">
        <f t="shared" si="4"/>
        <v>0</v>
      </c>
      <c r="J75" s="110">
        <f t="shared" si="4"/>
        <v>1.74157067335067</v>
      </c>
      <c r="K75" s="110">
        <f t="shared" si="4"/>
        <v>2.2633099203354332</v>
      </c>
      <c r="L75" s="110">
        <f t="shared" si="4"/>
        <v>0.52173924698476204</v>
      </c>
      <c r="M75" s="110">
        <f t="shared" si="4"/>
        <v>0</v>
      </c>
      <c r="N75" s="110">
        <f t="shared" si="4"/>
        <v>0</v>
      </c>
      <c r="O75" s="111">
        <f t="shared" si="4"/>
        <v>0</v>
      </c>
    </row>
    <row r="76" spans="1:56" s="2" customFormat="1" ht="12" thickBot="1" x14ac:dyDescent="0.3">
      <c r="A76" s="23"/>
      <c r="B76" s="25"/>
      <c r="C76" s="23"/>
      <c r="D76" s="114"/>
      <c r="E76" s="115" t="s">
        <v>197</v>
      </c>
      <c r="F76" s="116" t="str">
        <f>IF(F73="c","",IF(AND(IF((COUNTIF(F68:F72,"c"))&gt;0,1,0)=1,F73=""),"Please provide Not Specified (Including Confidential)",""))</f>
        <v/>
      </c>
      <c r="G76" s="116" t="str">
        <f t="shared" ref="G76:O76" si="5">IF(G73="c","",IF(AND(IF((COUNTIF(G68:G72,"c"))&gt;0,1,0)=1,G73=""),"Please provide Not Specified (Including Confidential)",""))</f>
        <v/>
      </c>
      <c r="H76" s="116" t="str">
        <f t="shared" si="5"/>
        <v/>
      </c>
      <c r="I76" s="116" t="str">
        <f t="shared" si="5"/>
        <v/>
      </c>
      <c r="J76" s="116" t="str">
        <f t="shared" si="5"/>
        <v/>
      </c>
      <c r="K76" s="116" t="str">
        <f t="shared" si="5"/>
        <v/>
      </c>
      <c r="L76" s="116" t="str">
        <f t="shared" si="5"/>
        <v/>
      </c>
      <c r="M76" s="116" t="str">
        <f t="shared" si="5"/>
        <v/>
      </c>
      <c r="N76" s="116" t="str">
        <f t="shared" si="5"/>
        <v/>
      </c>
      <c r="O76" s="117" t="str">
        <f t="shared" si="5"/>
        <v/>
      </c>
    </row>
    <row r="77" spans="1:56" s="13" customFormat="1" ht="12" thickBot="1" x14ac:dyDescent="0.3">
      <c r="A77" s="11"/>
      <c r="B77" s="26"/>
      <c r="C77" s="23"/>
      <c r="D77" s="101"/>
      <c r="E77" s="102" t="s">
        <v>217</v>
      </c>
      <c r="F77" s="103"/>
      <c r="G77" s="103"/>
      <c r="H77" s="103"/>
      <c r="I77" s="103"/>
      <c r="J77" s="103"/>
      <c r="K77" s="103"/>
      <c r="L77" s="103"/>
      <c r="M77" s="103"/>
      <c r="N77" s="103"/>
      <c r="O77" s="104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</row>
    <row r="78" spans="1:56" s="2" customFormat="1" x14ac:dyDescent="0.25">
      <c r="A78" s="11"/>
      <c r="B78" s="27" t="s">
        <v>218</v>
      </c>
      <c r="C78" s="23" t="s">
        <v>219</v>
      </c>
      <c r="D78" s="105" t="s">
        <v>218</v>
      </c>
      <c r="E78" s="106" t="s">
        <v>220</v>
      </c>
      <c r="F78" s="16" t="s">
        <v>19</v>
      </c>
      <c r="G78" s="16" t="s">
        <v>19</v>
      </c>
      <c r="H78" s="16" t="s">
        <v>19</v>
      </c>
      <c r="I78" s="16" t="s">
        <v>19</v>
      </c>
      <c r="J78" s="16" t="s">
        <v>19</v>
      </c>
      <c r="K78" s="16" t="s">
        <v>19</v>
      </c>
      <c r="L78" s="16" t="s">
        <v>19</v>
      </c>
      <c r="M78" s="16" t="s">
        <v>19</v>
      </c>
      <c r="N78" s="16" t="s">
        <v>19</v>
      </c>
      <c r="O78" s="28" t="s">
        <v>19</v>
      </c>
    </row>
    <row r="79" spans="1:56" s="2" customFormat="1" x14ac:dyDescent="0.25">
      <c r="A79" s="11"/>
      <c r="B79" s="27" t="s">
        <v>221</v>
      </c>
      <c r="C79" s="23" t="s">
        <v>222</v>
      </c>
      <c r="D79" s="105" t="s">
        <v>221</v>
      </c>
      <c r="E79" s="106" t="s">
        <v>223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28">
        <v>0</v>
      </c>
    </row>
    <row r="80" spans="1:56" s="2" customFormat="1" x14ac:dyDescent="0.25">
      <c r="A80" s="11"/>
      <c r="B80" s="27" t="s">
        <v>224</v>
      </c>
      <c r="C80" s="23" t="s">
        <v>225</v>
      </c>
      <c r="D80" s="105" t="s">
        <v>224</v>
      </c>
      <c r="E80" s="106" t="s">
        <v>226</v>
      </c>
      <c r="F80" s="16">
        <v>-5.7875000000000003E-2</v>
      </c>
      <c r="G80" s="16">
        <v>0</v>
      </c>
      <c r="H80" s="16">
        <v>-5.7875000000000003E-2</v>
      </c>
      <c r="I80" s="16">
        <v>0</v>
      </c>
      <c r="J80" s="16">
        <v>-5.7875000000000003E-2</v>
      </c>
      <c r="K80" s="16">
        <v>0</v>
      </c>
      <c r="L80" s="16">
        <v>5.7875000000000003E-2</v>
      </c>
      <c r="M80" s="16">
        <v>0</v>
      </c>
      <c r="N80" s="16">
        <v>0</v>
      </c>
      <c r="O80" s="28">
        <v>0</v>
      </c>
    </row>
    <row r="81" spans="1:15" s="2" customFormat="1" x14ac:dyDescent="0.25">
      <c r="A81" s="11"/>
      <c r="B81" s="27" t="s">
        <v>227</v>
      </c>
      <c r="C81" s="23" t="s">
        <v>228</v>
      </c>
      <c r="D81" s="105" t="s">
        <v>227</v>
      </c>
      <c r="E81" s="106" t="s">
        <v>229</v>
      </c>
      <c r="F81" s="16">
        <v>-0.59997199999999995</v>
      </c>
      <c r="G81" s="16">
        <v>0</v>
      </c>
      <c r="H81" s="16">
        <v>-0.59997199999999995</v>
      </c>
      <c r="I81" s="16">
        <v>0</v>
      </c>
      <c r="J81" s="16">
        <v>-0.59997199999999995</v>
      </c>
      <c r="K81" s="16">
        <v>0</v>
      </c>
      <c r="L81" s="16">
        <v>0.59997199999999995</v>
      </c>
      <c r="M81" s="16">
        <v>0</v>
      </c>
      <c r="N81" s="16">
        <v>0</v>
      </c>
      <c r="O81" s="28">
        <v>0</v>
      </c>
    </row>
    <row r="82" spans="1:15" s="2" customFormat="1" x14ac:dyDescent="0.25">
      <c r="A82" s="11"/>
      <c r="B82" s="27" t="s">
        <v>230</v>
      </c>
      <c r="C82" s="23" t="s">
        <v>231</v>
      </c>
      <c r="D82" s="105" t="s">
        <v>230</v>
      </c>
      <c r="E82" s="106" t="s">
        <v>232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28">
        <v>0</v>
      </c>
    </row>
    <row r="83" spans="1:15" s="2" customFormat="1" x14ac:dyDescent="0.25">
      <c r="A83" s="11"/>
      <c r="B83" s="27" t="s">
        <v>233</v>
      </c>
      <c r="C83" s="23" t="s">
        <v>234</v>
      </c>
      <c r="D83" s="105" t="s">
        <v>233</v>
      </c>
      <c r="E83" s="106" t="s">
        <v>235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28">
        <v>0</v>
      </c>
    </row>
    <row r="84" spans="1:15" s="2" customFormat="1" x14ac:dyDescent="0.25">
      <c r="A84" s="11"/>
      <c r="B84" s="27" t="s">
        <v>236</v>
      </c>
      <c r="C84" s="30">
        <v>624</v>
      </c>
      <c r="D84" s="105" t="s">
        <v>236</v>
      </c>
      <c r="E84" s="106" t="s">
        <v>237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28">
        <v>0</v>
      </c>
    </row>
    <row r="85" spans="1:15" s="2" customFormat="1" x14ac:dyDescent="0.25">
      <c r="A85" s="11"/>
      <c r="B85" s="27" t="s">
        <v>238</v>
      </c>
      <c r="C85" s="30">
        <v>622</v>
      </c>
      <c r="D85" s="105" t="s">
        <v>238</v>
      </c>
      <c r="E85" s="106" t="s">
        <v>239</v>
      </c>
      <c r="F85" s="16">
        <v>6.0041999999999998E-2</v>
      </c>
      <c r="G85" s="16">
        <v>0</v>
      </c>
      <c r="H85" s="16">
        <v>6.0041999999999998E-2</v>
      </c>
      <c r="I85" s="16">
        <v>0</v>
      </c>
      <c r="J85" s="16">
        <v>6.0041999999999998E-2</v>
      </c>
      <c r="K85" s="16">
        <v>6.0041999999999998E-2</v>
      </c>
      <c r="L85" s="16">
        <v>0</v>
      </c>
      <c r="M85" s="16">
        <v>0</v>
      </c>
      <c r="N85" s="16">
        <v>0</v>
      </c>
      <c r="O85" s="28">
        <v>0</v>
      </c>
    </row>
    <row r="86" spans="1:15" s="2" customFormat="1" x14ac:dyDescent="0.25">
      <c r="A86" s="11"/>
      <c r="B86" s="27" t="s">
        <v>240</v>
      </c>
      <c r="C86" s="23" t="s">
        <v>241</v>
      </c>
      <c r="D86" s="105" t="s">
        <v>240</v>
      </c>
      <c r="E86" s="106" t="s">
        <v>242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28">
        <v>0</v>
      </c>
    </row>
    <row r="87" spans="1:15" s="2" customFormat="1" x14ac:dyDescent="0.25">
      <c r="A87" s="11"/>
      <c r="B87" s="27" t="s">
        <v>243</v>
      </c>
      <c r="C87" s="23" t="s">
        <v>244</v>
      </c>
      <c r="D87" s="105" t="s">
        <v>243</v>
      </c>
      <c r="E87" s="106" t="s">
        <v>245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28">
        <v>0</v>
      </c>
    </row>
    <row r="88" spans="1:15" s="2" customFormat="1" x14ac:dyDescent="0.25">
      <c r="A88" s="11"/>
      <c r="B88" s="27" t="s">
        <v>246</v>
      </c>
      <c r="C88" s="23" t="s">
        <v>247</v>
      </c>
      <c r="D88" s="105" t="s">
        <v>246</v>
      </c>
      <c r="E88" s="106" t="s">
        <v>248</v>
      </c>
      <c r="F88" s="16">
        <v>-0.05</v>
      </c>
      <c r="G88" s="16">
        <v>0</v>
      </c>
      <c r="H88" s="16">
        <v>-0.05</v>
      </c>
      <c r="I88" s="16">
        <v>0</v>
      </c>
      <c r="J88" s="16">
        <v>-0.05</v>
      </c>
      <c r="K88" s="16">
        <v>0</v>
      </c>
      <c r="L88" s="16">
        <v>0.05</v>
      </c>
      <c r="M88" s="16">
        <v>0</v>
      </c>
      <c r="N88" s="16">
        <v>0</v>
      </c>
      <c r="O88" s="28">
        <v>0</v>
      </c>
    </row>
    <row r="89" spans="1:15" s="2" customFormat="1" x14ac:dyDescent="0.25">
      <c r="A89" s="11"/>
      <c r="B89" s="27" t="s">
        <v>249</v>
      </c>
      <c r="C89" s="23" t="s">
        <v>250</v>
      </c>
      <c r="D89" s="105" t="s">
        <v>249</v>
      </c>
      <c r="E89" s="106" t="s">
        <v>251</v>
      </c>
      <c r="F89" s="16" t="s">
        <v>19</v>
      </c>
      <c r="G89" s="16" t="s">
        <v>19</v>
      </c>
      <c r="H89" s="16">
        <v>6.6375000000000003E-2</v>
      </c>
      <c r="I89" s="16">
        <v>0</v>
      </c>
      <c r="J89" s="16">
        <v>6.6375000000000003E-2</v>
      </c>
      <c r="K89" s="16">
        <v>6.6375000000000003E-2</v>
      </c>
      <c r="L89" s="16">
        <v>0</v>
      </c>
      <c r="M89" s="16" t="s">
        <v>19</v>
      </c>
      <c r="N89" s="16" t="s">
        <v>19</v>
      </c>
      <c r="O89" s="28" t="s">
        <v>19</v>
      </c>
    </row>
    <row r="90" spans="1:15" s="2" customFormat="1" x14ac:dyDescent="0.25">
      <c r="A90" s="11"/>
      <c r="B90" s="27" t="s">
        <v>252</v>
      </c>
      <c r="C90" s="23" t="s">
        <v>253</v>
      </c>
      <c r="D90" s="105" t="s">
        <v>252</v>
      </c>
      <c r="E90" s="106" t="s">
        <v>254</v>
      </c>
      <c r="F90" s="16" t="s">
        <v>19</v>
      </c>
      <c r="G90" s="16">
        <v>0</v>
      </c>
      <c r="H90" s="16" t="s">
        <v>19</v>
      </c>
      <c r="I90" s="16" t="s">
        <v>19</v>
      </c>
      <c r="J90" s="16" t="s">
        <v>19</v>
      </c>
      <c r="K90" s="16" t="s">
        <v>19</v>
      </c>
      <c r="L90" s="16" t="s">
        <v>19</v>
      </c>
      <c r="M90" s="16" t="s">
        <v>19</v>
      </c>
      <c r="N90" s="16" t="s">
        <v>19</v>
      </c>
      <c r="O90" s="28" t="s">
        <v>19</v>
      </c>
    </row>
    <row r="91" spans="1:15" s="2" customFormat="1" x14ac:dyDescent="0.25">
      <c r="A91" s="11"/>
      <c r="B91" s="27" t="s">
        <v>255</v>
      </c>
      <c r="C91" s="23" t="s">
        <v>256</v>
      </c>
      <c r="D91" s="105" t="s">
        <v>255</v>
      </c>
      <c r="E91" s="106" t="s">
        <v>257</v>
      </c>
      <c r="F91" s="16">
        <v>1.2007724188260001</v>
      </c>
      <c r="G91" s="16">
        <v>0</v>
      </c>
      <c r="H91" s="16">
        <v>1.2007724188260001</v>
      </c>
      <c r="I91" s="16">
        <v>0</v>
      </c>
      <c r="J91" s="16">
        <v>1.2007724188260001</v>
      </c>
      <c r="K91" s="16">
        <v>1.2007724188260001</v>
      </c>
      <c r="L91" s="16">
        <v>0</v>
      </c>
      <c r="M91" s="16">
        <v>0</v>
      </c>
      <c r="N91" s="16">
        <v>0</v>
      </c>
      <c r="O91" s="28">
        <v>0</v>
      </c>
    </row>
    <row r="92" spans="1:15" s="2" customFormat="1" x14ac:dyDescent="0.25">
      <c r="A92" s="11"/>
      <c r="B92" s="27" t="s">
        <v>258</v>
      </c>
      <c r="C92" s="23" t="s">
        <v>259</v>
      </c>
      <c r="D92" s="105" t="s">
        <v>258</v>
      </c>
      <c r="E92" s="106" t="s">
        <v>260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28">
        <v>0</v>
      </c>
    </row>
    <row r="93" spans="1:15" s="2" customFormat="1" x14ac:dyDescent="0.25">
      <c r="A93" s="11"/>
      <c r="B93" s="27" t="s">
        <v>261</v>
      </c>
      <c r="C93" s="23" t="s">
        <v>262</v>
      </c>
      <c r="D93" s="105" t="s">
        <v>261</v>
      </c>
      <c r="E93" s="106" t="s">
        <v>263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28">
        <v>0</v>
      </c>
    </row>
    <row r="94" spans="1:15" s="2" customFormat="1" x14ac:dyDescent="0.25">
      <c r="A94" s="11"/>
      <c r="B94" s="27" t="s">
        <v>264</v>
      </c>
      <c r="C94" s="23" t="s">
        <v>265</v>
      </c>
      <c r="D94" s="105" t="s">
        <v>264</v>
      </c>
      <c r="E94" s="106" t="s">
        <v>266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28">
        <v>0</v>
      </c>
    </row>
    <row r="95" spans="1:15" s="2" customFormat="1" x14ac:dyDescent="0.25">
      <c r="A95" s="11"/>
      <c r="B95" s="27" t="s">
        <v>267</v>
      </c>
      <c r="C95" s="23" t="s">
        <v>268</v>
      </c>
      <c r="D95" s="105" t="s">
        <v>267</v>
      </c>
      <c r="E95" s="106" t="s">
        <v>269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28">
        <v>0</v>
      </c>
    </row>
    <row r="96" spans="1:15" s="2" customFormat="1" x14ac:dyDescent="0.25">
      <c r="A96" s="11"/>
      <c r="B96" s="27" t="s">
        <v>270</v>
      </c>
      <c r="C96" s="23" t="s">
        <v>271</v>
      </c>
      <c r="D96" s="105" t="s">
        <v>270</v>
      </c>
      <c r="E96" s="106" t="s">
        <v>272</v>
      </c>
      <c r="F96" s="16">
        <v>0.59972999999999999</v>
      </c>
      <c r="G96" s="16">
        <v>0</v>
      </c>
      <c r="H96" s="16">
        <v>0.59972999999999999</v>
      </c>
      <c r="I96" s="16">
        <v>0</v>
      </c>
      <c r="J96" s="16">
        <v>0.59972999999999999</v>
      </c>
      <c r="K96" s="16">
        <v>0.59972999999999999</v>
      </c>
      <c r="L96" s="16">
        <v>0</v>
      </c>
      <c r="M96" s="16">
        <v>0</v>
      </c>
      <c r="N96" s="16">
        <v>0</v>
      </c>
      <c r="O96" s="28">
        <v>0</v>
      </c>
    </row>
    <row r="97" spans="1:15" s="2" customFormat="1" x14ac:dyDescent="0.25">
      <c r="A97" s="11"/>
      <c r="B97" s="27" t="s">
        <v>273</v>
      </c>
      <c r="C97" s="23" t="s">
        <v>274</v>
      </c>
      <c r="D97" s="105" t="s">
        <v>273</v>
      </c>
      <c r="E97" s="106" t="s">
        <v>275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28">
        <v>0</v>
      </c>
    </row>
    <row r="98" spans="1:15" s="2" customFormat="1" x14ac:dyDescent="0.25">
      <c r="A98" s="11"/>
      <c r="B98" s="27" t="s">
        <v>276</v>
      </c>
      <c r="C98" s="23" t="s">
        <v>277</v>
      </c>
      <c r="D98" s="105" t="s">
        <v>276</v>
      </c>
      <c r="E98" s="106" t="s">
        <v>278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28">
        <v>0</v>
      </c>
    </row>
    <row r="99" spans="1:15" s="2" customFormat="1" x14ac:dyDescent="0.25">
      <c r="A99" s="11"/>
      <c r="B99" s="27" t="s">
        <v>279</v>
      </c>
      <c r="C99" s="23" t="s">
        <v>280</v>
      </c>
      <c r="D99" s="105" t="s">
        <v>279</v>
      </c>
      <c r="E99" s="106" t="s">
        <v>281</v>
      </c>
      <c r="F99" s="16">
        <v>0.64604599999999901</v>
      </c>
      <c r="G99" s="16">
        <v>0</v>
      </c>
      <c r="H99" s="16">
        <v>0.64604599999999901</v>
      </c>
      <c r="I99" s="16">
        <v>0</v>
      </c>
      <c r="J99" s="16">
        <v>0.64604599999999901</v>
      </c>
      <c r="K99" s="16">
        <v>0.65699999999999903</v>
      </c>
      <c r="L99" s="16">
        <v>1.0954E-2</v>
      </c>
      <c r="M99" s="16">
        <v>0</v>
      </c>
      <c r="N99" s="16">
        <v>0</v>
      </c>
      <c r="O99" s="28">
        <v>0</v>
      </c>
    </row>
    <row r="100" spans="1:15" s="2" customFormat="1" x14ac:dyDescent="0.25">
      <c r="A100" s="11"/>
      <c r="B100" s="27" t="s">
        <v>282</v>
      </c>
      <c r="C100" s="23" t="s">
        <v>283</v>
      </c>
      <c r="D100" s="105" t="s">
        <v>282</v>
      </c>
      <c r="E100" s="106" t="s">
        <v>284</v>
      </c>
      <c r="F100" s="16">
        <v>0.33610711999999798</v>
      </c>
      <c r="G100" s="16">
        <v>0</v>
      </c>
      <c r="H100" s="16">
        <v>0.33610711999999798</v>
      </c>
      <c r="I100" s="16">
        <v>0</v>
      </c>
      <c r="J100" s="16">
        <v>0.33610711999999798</v>
      </c>
      <c r="K100" s="16">
        <v>0.33610711999999798</v>
      </c>
      <c r="L100" s="16">
        <v>0</v>
      </c>
      <c r="M100" s="16">
        <v>0</v>
      </c>
      <c r="N100" s="16">
        <v>0</v>
      </c>
      <c r="O100" s="28">
        <v>0</v>
      </c>
    </row>
    <row r="101" spans="1:15" s="2" customFormat="1" x14ac:dyDescent="0.25">
      <c r="A101" s="11"/>
      <c r="B101" s="27" t="s">
        <v>285</v>
      </c>
      <c r="C101" s="23" t="s">
        <v>286</v>
      </c>
      <c r="D101" s="105" t="s">
        <v>285</v>
      </c>
      <c r="E101" s="106" t="s">
        <v>287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28">
        <v>0</v>
      </c>
    </row>
    <row r="102" spans="1:15" s="2" customFormat="1" x14ac:dyDescent="0.25">
      <c r="A102" s="11"/>
      <c r="B102" s="27" t="s">
        <v>288</v>
      </c>
      <c r="C102" s="23" t="s">
        <v>289</v>
      </c>
      <c r="D102" s="105" t="s">
        <v>288</v>
      </c>
      <c r="E102" s="106" t="s">
        <v>290</v>
      </c>
      <c r="F102" s="16">
        <v>0.10026856134557199</v>
      </c>
      <c r="G102" s="16">
        <v>-0.83328143865442805</v>
      </c>
      <c r="H102" s="16">
        <v>0.93354999999999999</v>
      </c>
      <c r="I102" s="16">
        <v>0</v>
      </c>
      <c r="J102" s="16">
        <v>0.93354999999999999</v>
      </c>
      <c r="K102" s="16">
        <v>0.93354999999999999</v>
      </c>
      <c r="L102" s="16">
        <v>0</v>
      </c>
      <c r="M102" s="16">
        <v>0</v>
      </c>
      <c r="N102" s="16">
        <v>0</v>
      </c>
      <c r="O102" s="28">
        <v>0</v>
      </c>
    </row>
    <row r="103" spans="1:15" s="2" customFormat="1" x14ac:dyDescent="0.25">
      <c r="A103" s="11"/>
      <c r="B103" s="27" t="s">
        <v>291</v>
      </c>
      <c r="C103" s="23" t="s">
        <v>292</v>
      </c>
      <c r="D103" s="105" t="s">
        <v>291</v>
      </c>
      <c r="E103" s="106" t="s">
        <v>293</v>
      </c>
      <c r="F103" s="16">
        <v>-1.1846000000000001E-2</v>
      </c>
      <c r="G103" s="16">
        <v>0</v>
      </c>
      <c r="H103" s="16">
        <v>-1.1846000000000001E-2</v>
      </c>
      <c r="I103" s="16">
        <v>0</v>
      </c>
      <c r="J103" s="16">
        <v>-1.1846000000000001E-2</v>
      </c>
      <c r="K103" s="16">
        <v>0</v>
      </c>
      <c r="L103" s="16">
        <v>1.1846000000000001E-2</v>
      </c>
      <c r="M103" s="16">
        <v>0</v>
      </c>
      <c r="N103" s="16">
        <v>0</v>
      </c>
      <c r="O103" s="28">
        <v>0</v>
      </c>
    </row>
    <row r="104" spans="1:15" s="2" customFormat="1" x14ac:dyDescent="0.25">
      <c r="A104" s="11"/>
      <c r="B104" s="27" t="s">
        <v>294</v>
      </c>
      <c r="C104" s="23" t="s">
        <v>295</v>
      </c>
      <c r="D104" s="105" t="s">
        <v>294</v>
      </c>
      <c r="E104" s="106" t="s">
        <v>296</v>
      </c>
      <c r="F104" s="16" t="s">
        <v>19</v>
      </c>
      <c r="G104" s="16" t="s">
        <v>19</v>
      </c>
      <c r="H104" s="16" t="s">
        <v>19</v>
      </c>
      <c r="I104" s="16" t="s">
        <v>19</v>
      </c>
      <c r="J104" s="16" t="s">
        <v>19</v>
      </c>
      <c r="K104" s="16" t="s">
        <v>19</v>
      </c>
      <c r="L104" s="16" t="s">
        <v>19</v>
      </c>
      <c r="M104" s="16" t="s">
        <v>19</v>
      </c>
      <c r="N104" s="16" t="s">
        <v>19</v>
      </c>
      <c r="O104" s="28" t="s">
        <v>19</v>
      </c>
    </row>
    <row r="105" spans="1:15" s="2" customFormat="1" x14ac:dyDescent="0.25">
      <c r="A105" s="11"/>
      <c r="B105" s="27" t="s">
        <v>297</v>
      </c>
      <c r="C105" s="23" t="s">
        <v>298</v>
      </c>
      <c r="D105" s="105" t="s">
        <v>297</v>
      </c>
      <c r="E105" s="106" t="s">
        <v>299</v>
      </c>
      <c r="F105" s="16">
        <v>0.17044000000000001</v>
      </c>
      <c r="G105" s="16">
        <v>0</v>
      </c>
      <c r="H105" s="16">
        <v>0.17044000000000001</v>
      </c>
      <c r="I105" s="16">
        <v>0</v>
      </c>
      <c r="J105" s="16">
        <v>0.17044000000000001</v>
      </c>
      <c r="K105" s="16">
        <v>0.17044000000000001</v>
      </c>
      <c r="L105" s="16">
        <v>0</v>
      </c>
      <c r="M105" s="16">
        <v>0</v>
      </c>
      <c r="N105" s="16">
        <v>0</v>
      </c>
      <c r="O105" s="28">
        <v>0</v>
      </c>
    </row>
    <row r="106" spans="1:15" s="2" customFormat="1" x14ac:dyDescent="0.25">
      <c r="A106" s="11"/>
      <c r="B106" s="27" t="s">
        <v>300</v>
      </c>
      <c r="C106" s="23" t="s">
        <v>301</v>
      </c>
      <c r="D106" s="105" t="s">
        <v>300</v>
      </c>
      <c r="E106" s="106" t="s">
        <v>302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28">
        <v>0</v>
      </c>
    </row>
    <row r="107" spans="1:15" s="2" customFormat="1" x14ac:dyDescent="0.25">
      <c r="A107" s="11"/>
      <c r="B107" s="27" t="s">
        <v>303</v>
      </c>
      <c r="C107" s="23" t="s">
        <v>304</v>
      </c>
      <c r="D107" s="105" t="s">
        <v>303</v>
      </c>
      <c r="E107" s="106" t="s">
        <v>305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28">
        <v>0</v>
      </c>
    </row>
    <row r="108" spans="1:15" s="2" customFormat="1" x14ac:dyDescent="0.25">
      <c r="A108" s="11"/>
      <c r="B108" s="27" t="s">
        <v>306</v>
      </c>
      <c r="C108" s="23" t="s">
        <v>307</v>
      </c>
      <c r="D108" s="105" t="s">
        <v>306</v>
      </c>
      <c r="E108" s="106" t="s">
        <v>308</v>
      </c>
      <c r="F108" s="16">
        <v>3.0913768911080202</v>
      </c>
      <c r="G108" s="16">
        <v>0</v>
      </c>
      <c r="H108" s="16">
        <v>3.0913768911080202</v>
      </c>
      <c r="I108" s="16">
        <v>0</v>
      </c>
      <c r="J108" s="16">
        <v>3.0913768911080202</v>
      </c>
      <c r="K108" s="16">
        <v>3.3490000000000002</v>
      </c>
      <c r="L108" s="16">
        <v>0.25762310889198198</v>
      </c>
      <c r="M108" s="16">
        <v>0</v>
      </c>
      <c r="N108" s="16">
        <v>0</v>
      </c>
      <c r="O108" s="28">
        <v>0</v>
      </c>
    </row>
    <row r="109" spans="1:15" s="2" customFormat="1" x14ac:dyDescent="0.25">
      <c r="A109" s="11"/>
      <c r="B109" s="27" t="s">
        <v>309</v>
      </c>
      <c r="C109" s="23" t="s">
        <v>310</v>
      </c>
      <c r="D109" s="105" t="s">
        <v>309</v>
      </c>
      <c r="E109" s="106" t="s">
        <v>311</v>
      </c>
      <c r="F109" s="16">
        <v>45.985373800386398</v>
      </c>
      <c r="G109" s="16">
        <v>29.1331178164188</v>
      </c>
      <c r="H109" s="16">
        <v>16.852255983967598</v>
      </c>
      <c r="I109" s="16">
        <v>0</v>
      </c>
      <c r="J109" s="16">
        <v>16.852255983967598</v>
      </c>
      <c r="K109" s="16">
        <v>16.870189980374999</v>
      </c>
      <c r="L109" s="16">
        <v>1.7933996407372001E-2</v>
      </c>
      <c r="M109" s="16">
        <v>0</v>
      </c>
      <c r="N109" s="16">
        <v>0</v>
      </c>
      <c r="O109" s="28">
        <v>0</v>
      </c>
    </row>
    <row r="110" spans="1:15" s="2" customFormat="1" x14ac:dyDescent="0.25">
      <c r="A110" s="11"/>
      <c r="B110" s="27" t="s">
        <v>312</v>
      </c>
      <c r="C110" s="23" t="s">
        <v>313</v>
      </c>
      <c r="D110" s="105" t="s">
        <v>312</v>
      </c>
      <c r="E110" s="106" t="s">
        <v>314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28">
        <v>0</v>
      </c>
    </row>
    <row r="111" spans="1:15" s="2" customFormat="1" x14ac:dyDescent="0.25">
      <c r="A111" s="11"/>
      <c r="B111" s="27" t="s">
        <v>315</v>
      </c>
      <c r="C111" s="23" t="s">
        <v>316</v>
      </c>
      <c r="D111" s="105" t="s">
        <v>315</v>
      </c>
      <c r="E111" s="106" t="s">
        <v>317</v>
      </c>
      <c r="F111" s="16" t="s">
        <v>19</v>
      </c>
      <c r="G111" s="16" t="s">
        <v>19</v>
      </c>
      <c r="H111" s="16">
        <v>1.6000000000000001E-3</v>
      </c>
      <c r="I111" s="16">
        <v>0</v>
      </c>
      <c r="J111" s="16">
        <v>1.6000000000000001E-3</v>
      </c>
      <c r="K111" s="16">
        <v>1.6000000000000001E-3</v>
      </c>
      <c r="L111" s="16">
        <v>0</v>
      </c>
      <c r="M111" s="16" t="s">
        <v>19</v>
      </c>
      <c r="N111" s="16" t="s">
        <v>19</v>
      </c>
      <c r="O111" s="28" t="s">
        <v>19</v>
      </c>
    </row>
    <row r="112" spans="1:15" s="2" customFormat="1" x14ac:dyDescent="0.25">
      <c r="A112" s="11"/>
      <c r="B112" s="27" t="s">
        <v>318</v>
      </c>
      <c r="C112" s="23" t="s">
        <v>319</v>
      </c>
      <c r="D112" s="105" t="s">
        <v>318</v>
      </c>
      <c r="E112" s="106" t="s">
        <v>320</v>
      </c>
      <c r="F112" s="16">
        <v>1.1937866847798</v>
      </c>
      <c r="G112" s="16">
        <v>9.7788684779804999E-2</v>
      </c>
      <c r="H112" s="16">
        <v>1.095998</v>
      </c>
      <c r="I112" s="16">
        <v>0</v>
      </c>
      <c r="J112" s="16">
        <v>1.095998</v>
      </c>
      <c r="K112" s="16">
        <v>1.095998</v>
      </c>
      <c r="L112" s="16">
        <v>0</v>
      </c>
      <c r="M112" s="16">
        <v>0</v>
      </c>
      <c r="N112" s="16">
        <v>0</v>
      </c>
      <c r="O112" s="28">
        <v>0</v>
      </c>
    </row>
    <row r="113" spans="1:15" s="2" customFormat="1" x14ac:dyDescent="0.25">
      <c r="A113" s="11"/>
      <c r="B113" s="27" t="s">
        <v>321</v>
      </c>
      <c r="C113" s="23" t="s">
        <v>322</v>
      </c>
      <c r="D113" s="105" t="s">
        <v>321</v>
      </c>
      <c r="E113" s="106" t="s">
        <v>323</v>
      </c>
      <c r="F113" s="16">
        <v>4.3635600397221003E-2</v>
      </c>
      <c r="G113" s="16" t="s">
        <v>19</v>
      </c>
      <c r="H113" s="16" t="s">
        <v>19</v>
      </c>
      <c r="I113" s="16" t="s">
        <v>19</v>
      </c>
      <c r="J113" s="16" t="s">
        <v>19</v>
      </c>
      <c r="K113" s="16" t="s">
        <v>19</v>
      </c>
      <c r="L113" s="16" t="s">
        <v>19</v>
      </c>
      <c r="M113" s="16">
        <v>0</v>
      </c>
      <c r="N113" s="16">
        <v>0</v>
      </c>
      <c r="O113" s="28">
        <v>0</v>
      </c>
    </row>
    <row r="114" spans="1:15" s="2" customFormat="1" x14ac:dyDescent="0.25">
      <c r="A114" s="11"/>
      <c r="B114" s="27" t="s">
        <v>324</v>
      </c>
      <c r="C114" s="23" t="s">
        <v>325</v>
      </c>
      <c r="D114" s="105" t="s">
        <v>324</v>
      </c>
      <c r="E114" s="106" t="s">
        <v>326</v>
      </c>
      <c r="F114" s="16">
        <v>0.15175245115595201</v>
      </c>
      <c r="G114" s="16">
        <v>0.147690451155952</v>
      </c>
      <c r="H114" s="16">
        <v>4.0619999999999996E-3</v>
      </c>
      <c r="I114" s="16">
        <v>0</v>
      </c>
      <c r="J114" s="16">
        <v>4.0619999999999996E-3</v>
      </c>
      <c r="K114" s="16">
        <v>4.0619999999999996E-3</v>
      </c>
      <c r="L114" s="16">
        <v>0</v>
      </c>
      <c r="M114" s="16">
        <v>0</v>
      </c>
      <c r="N114" s="16">
        <v>0</v>
      </c>
      <c r="O114" s="28">
        <v>0</v>
      </c>
    </row>
    <row r="115" spans="1:15" s="2" customFormat="1" x14ac:dyDescent="0.25">
      <c r="A115" s="11"/>
      <c r="B115" s="27" t="s">
        <v>327</v>
      </c>
      <c r="C115" s="23" t="s">
        <v>328</v>
      </c>
      <c r="D115" s="105" t="s">
        <v>327</v>
      </c>
      <c r="E115" s="106" t="s">
        <v>329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28">
        <v>0</v>
      </c>
    </row>
    <row r="116" spans="1:15" s="2" customFormat="1" x14ac:dyDescent="0.25">
      <c r="A116" s="11"/>
      <c r="B116" s="27" t="s">
        <v>330</v>
      </c>
      <c r="C116" s="23" t="s">
        <v>331</v>
      </c>
      <c r="D116" s="105" t="s">
        <v>330</v>
      </c>
      <c r="E116" s="106" t="s">
        <v>332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28">
        <v>0</v>
      </c>
    </row>
    <row r="117" spans="1:15" s="2" customFormat="1" x14ac:dyDescent="0.25">
      <c r="A117" s="11"/>
      <c r="B117" s="27" t="s">
        <v>333</v>
      </c>
      <c r="C117" s="23" t="s">
        <v>334</v>
      </c>
      <c r="D117" s="105" t="s">
        <v>333</v>
      </c>
      <c r="E117" s="106" t="s">
        <v>335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28">
        <v>0</v>
      </c>
    </row>
    <row r="118" spans="1:15" s="2" customFormat="1" x14ac:dyDescent="0.25">
      <c r="A118" s="11"/>
      <c r="B118" s="27" t="s">
        <v>336</v>
      </c>
      <c r="C118" s="23" t="s">
        <v>337</v>
      </c>
      <c r="D118" s="105" t="s">
        <v>336</v>
      </c>
      <c r="E118" s="106" t="s">
        <v>338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28">
        <v>0</v>
      </c>
    </row>
    <row r="119" spans="1:15" s="2" customFormat="1" x14ac:dyDescent="0.25">
      <c r="A119" s="11"/>
      <c r="B119" s="27" t="s">
        <v>339</v>
      </c>
      <c r="C119" s="23" t="s">
        <v>340</v>
      </c>
      <c r="D119" s="105" t="s">
        <v>339</v>
      </c>
      <c r="E119" s="106" t="s">
        <v>341</v>
      </c>
      <c r="F119" s="16">
        <v>-39.091438673638798</v>
      </c>
      <c r="G119" s="16">
        <v>48.921620730116601</v>
      </c>
      <c r="H119" s="16">
        <v>-88.013059403755307</v>
      </c>
      <c r="I119" s="16">
        <v>10.1618054148423</v>
      </c>
      <c r="J119" s="16">
        <v>-98.174864818597698</v>
      </c>
      <c r="K119" s="16">
        <v>21.308894046591</v>
      </c>
      <c r="L119" s="16">
        <v>109.321953450346</v>
      </c>
      <c r="M119" s="16">
        <v>0</v>
      </c>
      <c r="N119" s="16">
        <v>0</v>
      </c>
      <c r="O119" s="28">
        <v>0</v>
      </c>
    </row>
    <row r="120" spans="1:15" s="2" customFormat="1" x14ac:dyDescent="0.25">
      <c r="A120" s="11"/>
      <c r="B120" s="27" t="s">
        <v>342</v>
      </c>
      <c r="C120" s="23" t="s">
        <v>343</v>
      </c>
      <c r="D120" s="105" t="s">
        <v>342</v>
      </c>
      <c r="E120" s="106" t="s">
        <v>344</v>
      </c>
      <c r="F120" s="16">
        <v>0.13688474783840701</v>
      </c>
      <c r="G120" s="16">
        <v>0</v>
      </c>
      <c r="H120" s="16">
        <v>0.13688474783840701</v>
      </c>
      <c r="I120" s="16">
        <v>0</v>
      </c>
      <c r="J120" s="16">
        <v>0.13688474783840701</v>
      </c>
      <c r="K120" s="16">
        <v>0.152884747838407</v>
      </c>
      <c r="L120" s="16">
        <v>1.6E-2</v>
      </c>
      <c r="M120" s="16">
        <v>0</v>
      </c>
      <c r="N120" s="16">
        <v>0</v>
      </c>
      <c r="O120" s="28">
        <v>0</v>
      </c>
    </row>
    <row r="121" spans="1:15" s="2" customFormat="1" x14ac:dyDescent="0.25">
      <c r="A121" s="11"/>
      <c r="B121" s="27" t="s">
        <v>345</v>
      </c>
      <c r="C121" s="23" t="s">
        <v>346</v>
      </c>
      <c r="D121" s="105" t="s">
        <v>345</v>
      </c>
      <c r="E121" s="106" t="s">
        <v>347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28">
        <v>0</v>
      </c>
    </row>
    <row r="122" spans="1:15" s="2" customFormat="1" x14ac:dyDescent="0.25">
      <c r="A122" s="11"/>
      <c r="B122" s="27" t="s">
        <v>348</v>
      </c>
      <c r="C122" s="23" t="s">
        <v>349</v>
      </c>
      <c r="D122" s="105" t="s">
        <v>348</v>
      </c>
      <c r="E122" s="106" t="s">
        <v>350</v>
      </c>
      <c r="F122" s="16">
        <v>34.521510981047697</v>
      </c>
      <c r="G122" s="16">
        <v>10.9824870310477</v>
      </c>
      <c r="H122" s="16">
        <v>23.539023950000001</v>
      </c>
      <c r="I122" s="16">
        <v>0</v>
      </c>
      <c r="J122" s="16">
        <v>23.539023950000001</v>
      </c>
      <c r="K122" s="16">
        <v>23.539023950000001</v>
      </c>
      <c r="L122" s="16">
        <v>0</v>
      </c>
      <c r="M122" s="16">
        <v>0</v>
      </c>
      <c r="N122" s="16">
        <v>0</v>
      </c>
      <c r="O122" s="28">
        <v>0</v>
      </c>
    </row>
    <row r="123" spans="1:15" s="2" customFormat="1" x14ac:dyDescent="0.25">
      <c r="A123" s="11"/>
      <c r="B123" s="27" t="s">
        <v>351</v>
      </c>
      <c r="C123" s="23" t="s">
        <v>352</v>
      </c>
      <c r="D123" s="105" t="s">
        <v>351</v>
      </c>
      <c r="E123" s="106" t="s">
        <v>353</v>
      </c>
      <c r="F123" s="16">
        <v>0.119559999065637</v>
      </c>
      <c r="G123" s="16">
        <v>0</v>
      </c>
      <c r="H123" s="16">
        <v>0.119559999065637</v>
      </c>
      <c r="I123" s="16">
        <v>0</v>
      </c>
      <c r="J123" s="16">
        <v>0.119559999065637</v>
      </c>
      <c r="K123" s="16">
        <v>0.119559999065637</v>
      </c>
      <c r="L123" s="16">
        <v>0</v>
      </c>
      <c r="M123" s="16">
        <v>0</v>
      </c>
      <c r="N123" s="16">
        <v>0</v>
      </c>
      <c r="O123" s="28">
        <v>0</v>
      </c>
    </row>
    <row r="124" spans="1:15" s="2" customFormat="1" x14ac:dyDescent="0.25">
      <c r="A124" s="11"/>
      <c r="B124" s="27" t="s">
        <v>354</v>
      </c>
      <c r="C124" s="23" t="s">
        <v>355</v>
      </c>
      <c r="D124" s="105" t="s">
        <v>354</v>
      </c>
      <c r="E124" s="106" t="s">
        <v>356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28">
        <v>0</v>
      </c>
    </row>
    <row r="125" spans="1:15" s="2" customFormat="1" x14ac:dyDescent="0.25">
      <c r="A125" s="11"/>
      <c r="B125" s="27" t="s">
        <v>357</v>
      </c>
      <c r="C125" s="23" t="s">
        <v>358</v>
      </c>
      <c r="D125" s="105" t="s">
        <v>357</v>
      </c>
      <c r="E125" s="106" t="s">
        <v>359</v>
      </c>
      <c r="F125" s="16">
        <v>9.5648004506412004E-2</v>
      </c>
      <c r="G125" s="16">
        <v>0</v>
      </c>
      <c r="H125" s="16">
        <v>9.5648004506412004E-2</v>
      </c>
      <c r="I125" s="16">
        <v>0</v>
      </c>
      <c r="J125" s="16">
        <v>9.5648004506412004E-2</v>
      </c>
      <c r="K125" s="16">
        <v>9.5648004506412004E-2</v>
      </c>
      <c r="L125" s="16">
        <v>0</v>
      </c>
      <c r="M125" s="16">
        <v>0</v>
      </c>
      <c r="N125" s="16">
        <v>0</v>
      </c>
      <c r="O125" s="28">
        <v>0</v>
      </c>
    </row>
    <row r="126" spans="1:15" s="2" customFormat="1" x14ac:dyDescent="0.25">
      <c r="A126" s="11"/>
      <c r="B126" s="27" t="s">
        <v>360</v>
      </c>
      <c r="C126" s="23" t="s">
        <v>361</v>
      </c>
      <c r="D126" s="105" t="s">
        <v>360</v>
      </c>
      <c r="E126" s="106" t="s">
        <v>362</v>
      </c>
      <c r="F126" s="16">
        <v>1.09687998</v>
      </c>
      <c r="G126" s="16">
        <v>0.16124198000000001</v>
      </c>
      <c r="H126" s="16">
        <v>0.93563799999999997</v>
      </c>
      <c r="I126" s="16">
        <v>0</v>
      </c>
      <c r="J126" s="16">
        <v>0.93563799999999997</v>
      </c>
      <c r="K126" s="16">
        <v>1.5235430000000001</v>
      </c>
      <c r="L126" s="16">
        <v>0.58790500000000001</v>
      </c>
      <c r="M126" s="16">
        <v>0</v>
      </c>
      <c r="N126" s="16">
        <v>0</v>
      </c>
      <c r="O126" s="28">
        <v>0</v>
      </c>
    </row>
    <row r="127" spans="1:15" s="2" customFormat="1" x14ac:dyDescent="0.25">
      <c r="A127" s="11"/>
      <c r="B127" s="27" t="s">
        <v>363</v>
      </c>
      <c r="C127" s="23" t="s">
        <v>364</v>
      </c>
      <c r="D127" s="105" t="s">
        <v>363</v>
      </c>
      <c r="E127" s="106" t="s">
        <v>365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28">
        <v>0</v>
      </c>
    </row>
    <row r="128" spans="1:15" s="2" customFormat="1" x14ac:dyDescent="0.25">
      <c r="A128" s="11"/>
      <c r="B128" s="27" t="s">
        <v>366</v>
      </c>
      <c r="C128" s="23" t="s">
        <v>367</v>
      </c>
      <c r="D128" s="105" t="s">
        <v>366</v>
      </c>
      <c r="E128" s="106" t="s">
        <v>368</v>
      </c>
      <c r="F128" s="16">
        <v>-1.7600000000000001E-2</v>
      </c>
      <c r="G128" s="16">
        <v>0</v>
      </c>
      <c r="H128" s="16">
        <v>-1.7600000000000001E-2</v>
      </c>
      <c r="I128" s="16">
        <v>0</v>
      </c>
      <c r="J128" s="16">
        <v>-1.7600000000000001E-2</v>
      </c>
      <c r="K128" s="16">
        <v>8.1775E-2</v>
      </c>
      <c r="L128" s="16">
        <v>9.9375000000000005E-2</v>
      </c>
      <c r="M128" s="16">
        <v>0</v>
      </c>
      <c r="N128" s="16">
        <v>0</v>
      </c>
      <c r="O128" s="28">
        <v>0</v>
      </c>
    </row>
    <row r="129" spans="1:56" s="2" customFormat="1" x14ac:dyDescent="0.25">
      <c r="A129" s="11"/>
      <c r="B129" s="27" t="s">
        <v>369</v>
      </c>
      <c r="C129" s="23" t="s">
        <v>370</v>
      </c>
      <c r="D129" s="105" t="s">
        <v>369</v>
      </c>
      <c r="E129" s="106" t="s">
        <v>371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28">
        <v>0</v>
      </c>
    </row>
    <row r="130" spans="1:56" s="2" customFormat="1" x14ac:dyDescent="0.25">
      <c r="A130" s="11"/>
      <c r="B130" s="27" t="s">
        <v>372</v>
      </c>
      <c r="C130" s="23" t="s">
        <v>373</v>
      </c>
      <c r="D130" s="105" t="s">
        <v>372</v>
      </c>
      <c r="E130" s="106" t="s">
        <v>374</v>
      </c>
      <c r="F130" s="16">
        <v>7.3408218352361998E-2</v>
      </c>
      <c r="G130" s="16">
        <v>1.6767000986182001E-2</v>
      </c>
      <c r="H130" s="16">
        <v>5.6641217366179997E-2</v>
      </c>
      <c r="I130" s="16">
        <v>0</v>
      </c>
      <c r="J130" s="16">
        <v>5.6641217366179997E-2</v>
      </c>
      <c r="K130" s="16">
        <v>0.23161121736618001</v>
      </c>
      <c r="L130" s="16">
        <v>0.17496999999999999</v>
      </c>
      <c r="M130" s="16">
        <v>0</v>
      </c>
      <c r="N130" s="16">
        <v>0</v>
      </c>
      <c r="O130" s="28">
        <v>0</v>
      </c>
    </row>
    <row r="131" spans="1:56" s="2" customFormat="1" ht="12" thickBot="1" x14ac:dyDescent="0.3">
      <c r="A131" s="11"/>
      <c r="B131" s="27" t="s">
        <v>375</v>
      </c>
      <c r="C131" s="23" t="s">
        <v>376</v>
      </c>
      <c r="D131" s="105" t="s">
        <v>375</v>
      </c>
      <c r="E131" s="106" t="s">
        <v>377</v>
      </c>
      <c r="F131" s="16">
        <v>0.37366533000000002</v>
      </c>
      <c r="G131" s="16">
        <v>0</v>
      </c>
      <c r="H131" s="16">
        <v>0.37366533000000002</v>
      </c>
      <c r="I131" s="16">
        <v>0</v>
      </c>
      <c r="J131" s="16">
        <v>0.37366533000000002</v>
      </c>
      <c r="K131" s="16">
        <v>0.37366533000000002</v>
      </c>
      <c r="L131" s="16">
        <v>0</v>
      </c>
      <c r="M131" s="16">
        <v>0</v>
      </c>
      <c r="N131" s="16">
        <v>0</v>
      </c>
      <c r="O131" s="28">
        <v>0</v>
      </c>
    </row>
    <row r="132" spans="1:56" s="24" customFormat="1" ht="21" x14ac:dyDescent="0.25">
      <c r="A132" s="21"/>
      <c r="B132" s="29" t="s">
        <v>378</v>
      </c>
      <c r="C132" s="23" t="s">
        <v>379</v>
      </c>
      <c r="D132" s="105" t="s">
        <v>378</v>
      </c>
      <c r="E132" s="108" t="s">
        <v>193</v>
      </c>
      <c r="F132" s="16">
        <v>178.63370136890035</v>
      </c>
      <c r="G132" s="16">
        <v>70.506509168100393</v>
      </c>
      <c r="H132" s="16">
        <v>108.10285280119699</v>
      </c>
      <c r="I132" s="16">
        <v>0</v>
      </c>
      <c r="J132" s="16">
        <v>108.10285280119699</v>
      </c>
      <c r="K132" s="16">
        <v>109.98371780119699</v>
      </c>
      <c r="L132" s="16">
        <v>1.880865</v>
      </c>
      <c r="M132" s="16">
        <v>0</v>
      </c>
      <c r="N132" s="16">
        <v>0</v>
      </c>
      <c r="O132" s="28">
        <v>0</v>
      </c>
    </row>
    <row r="133" spans="1:56" s="24" customFormat="1" ht="31.5" x14ac:dyDescent="0.25">
      <c r="A133" s="21"/>
      <c r="B133" s="63" t="s">
        <v>194</v>
      </c>
      <c r="C133" s="72"/>
      <c r="D133" s="63" t="s">
        <v>194</v>
      </c>
      <c r="E133" s="109" t="s">
        <v>195</v>
      </c>
      <c r="F133" s="110">
        <f t="shared" ref="F133:O133" si="6">SUM(F78:F131)</f>
        <v>50.168157115170679</v>
      </c>
      <c r="G133" s="110">
        <f t="shared" si="6"/>
        <v>88.627432255850607</v>
      </c>
      <c r="H133" s="110">
        <f t="shared" si="6"/>
        <v>-38.434935741077055</v>
      </c>
      <c r="I133" s="110">
        <f t="shared" si="6"/>
        <v>10.1618054148423</v>
      </c>
      <c r="J133" s="110">
        <f t="shared" si="6"/>
        <v>-48.596741155919446</v>
      </c>
      <c r="K133" s="110">
        <f t="shared" si="6"/>
        <v>72.771471814568642</v>
      </c>
      <c r="L133" s="110">
        <f t="shared" si="6"/>
        <v>111.20640755564537</v>
      </c>
      <c r="M133" s="110">
        <f t="shared" si="6"/>
        <v>0</v>
      </c>
      <c r="N133" s="110">
        <f t="shared" si="6"/>
        <v>0</v>
      </c>
      <c r="O133" s="111">
        <f t="shared" si="6"/>
        <v>0</v>
      </c>
    </row>
    <row r="134" spans="1:56" s="24" customFormat="1" ht="32.25" thickBot="1" x14ac:dyDescent="0.3">
      <c r="A134" s="21"/>
      <c r="B134" s="64"/>
      <c r="C134" s="73"/>
      <c r="D134" s="112"/>
      <c r="E134" s="113" t="s">
        <v>380</v>
      </c>
      <c r="F134" s="110">
        <f t="shared" ref="F134:O134" si="7">IF(COUNTA(F78:F132)&gt;0,IF(F132="c","c",SUM(F132:F133)),"")</f>
        <v>228.80185848407103</v>
      </c>
      <c r="G134" s="110">
        <f t="shared" si="7"/>
        <v>159.133941423951</v>
      </c>
      <c r="H134" s="110">
        <f t="shared" si="7"/>
        <v>69.667917060119933</v>
      </c>
      <c r="I134" s="110">
        <f t="shared" si="7"/>
        <v>10.1618054148423</v>
      </c>
      <c r="J134" s="110">
        <f t="shared" si="7"/>
        <v>59.506111645277542</v>
      </c>
      <c r="K134" s="110">
        <f t="shared" si="7"/>
        <v>182.75518961576563</v>
      </c>
      <c r="L134" s="110">
        <f t="shared" si="7"/>
        <v>113.08727255564537</v>
      </c>
      <c r="M134" s="110">
        <f t="shared" si="7"/>
        <v>0</v>
      </c>
      <c r="N134" s="110">
        <f t="shared" si="7"/>
        <v>0</v>
      </c>
      <c r="O134" s="111">
        <f t="shared" si="7"/>
        <v>0</v>
      </c>
    </row>
    <row r="135" spans="1:56" s="2" customFormat="1" ht="12" thickBot="1" x14ac:dyDescent="0.3">
      <c r="A135" s="23"/>
      <c r="B135" s="25"/>
      <c r="C135" s="23"/>
      <c r="D135" s="114"/>
      <c r="E135" s="115" t="s">
        <v>197</v>
      </c>
      <c r="F135" s="116" t="str">
        <f t="shared" ref="F135:O135" si="8">IF(F132="c","",IF(AND(IF((COUNTIF(F78:F131,"c"))&gt;0,1,0)=1,F132=""),"Please provide Not Specified (Including Confidential)",""))</f>
        <v/>
      </c>
      <c r="G135" s="116" t="str">
        <f t="shared" si="8"/>
        <v/>
      </c>
      <c r="H135" s="116" t="str">
        <f t="shared" si="8"/>
        <v/>
      </c>
      <c r="I135" s="116" t="str">
        <f t="shared" si="8"/>
        <v/>
      </c>
      <c r="J135" s="116" t="str">
        <f t="shared" si="8"/>
        <v/>
      </c>
      <c r="K135" s="116" t="str">
        <f t="shared" si="8"/>
        <v/>
      </c>
      <c r="L135" s="116" t="str">
        <f t="shared" si="8"/>
        <v/>
      </c>
      <c r="M135" s="116" t="str">
        <f t="shared" si="8"/>
        <v/>
      </c>
      <c r="N135" s="116" t="str">
        <f t="shared" si="8"/>
        <v/>
      </c>
      <c r="O135" s="117" t="str">
        <f t="shared" si="8"/>
        <v/>
      </c>
    </row>
    <row r="136" spans="1:56" s="13" customFormat="1" ht="12" thickBot="1" x14ac:dyDescent="0.3">
      <c r="A136" s="11"/>
      <c r="B136" s="26"/>
      <c r="C136" s="23"/>
      <c r="D136" s="101"/>
      <c r="E136" s="102" t="s">
        <v>381</v>
      </c>
      <c r="F136" s="103"/>
      <c r="G136" s="103"/>
      <c r="H136" s="103"/>
      <c r="I136" s="103"/>
      <c r="J136" s="103"/>
      <c r="K136" s="103"/>
      <c r="L136" s="103"/>
      <c r="M136" s="103"/>
      <c r="N136" s="103"/>
      <c r="O136" s="104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</row>
    <row r="137" spans="1:56" s="2" customFormat="1" x14ac:dyDescent="0.25">
      <c r="A137" s="11"/>
      <c r="B137" s="27" t="s">
        <v>382</v>
      </c>
      <c r="C137" s="23" t="s">
        <v>383</v>
      </c>
      <c r="D137" s="105" t="s">
        <v>382</v>
      </c>
      <c r="E137" s="106" t="s">
        <v>384</v>
      </c>
      <c r="F137" s="16">
        <v>-14.625032522441201</v>
      </c>
      <c r="G137" s="16">
        <v>110.21257060726499</v>
      </c>
      <c r="H137" s="16">
        <v>-124.837603129706</v>
      </c>
      <c r="I137" s="16">
        <v>0.90500000000000003</v>
      </c>
      <c r="J137" s="16">
        <v>-125.742603129706</v>
      </c>
      <c r="K137" s="16">
        <v>47.433238950654065</v>
      </c>
      <c r="L137" s="16">
        <v>172.27084208036001</v>
      </c>
      <c r="M137" s="16">
        <v>7.3770690000000001E-9</v>
      </c>
      <c r="N137" s="16">
        <v>7.3770690000000001E-9</v>
      </c>
      <c r="O137" s="28">
        <v>0</v>
      </c>
    </row>
    <row r="138" spans="1:56" s="23" customFormat="1" x14ac:dyDescent="0.25">
      <c r="A138" s="11"/>
      <c r="B138" s="27" t="s">
        <v>385</v>
      </c>
      <c r="C138" s="23" t="s">
        <v>386</v>
      </c>
      <c r="D138" s="105" t="s">
        <v>385</v>
      </c>
      <c r="E138" s="106" t="s">
        <v>387</v>
      </c>
      <c r="F138" s="16">
        <v>1758.2127736487</v>
      </c>
      <c r="G138" s="16">
        <v>996.369363108524</v>
      </c>
      <c r="H138" s="16">
        <v>761.843410540175</v>
      </c>
      <c r="I138" s="16">
        <v>107.429</v>
      </c>
      <c r="J138" s="16">
        <v>654.41441054017503</v>
      </c>
      <c r="K138" s="16">
        <v>801.55398470258706</v>
      </c>
      <c r="L138" s="16">
        <v>39.710574162411902</v>
      </c>
      <c r="M138" s="16">
        <v>477.41984949166101</v>
      </c>
      <c r="N138" s="16">
        <v>477.41984949166101</v>
      </c>
      <c r="O138" s="28">
        <v>0</v>
      </c>
    </row>
    <row r="139" spans="1:56" s="2" customFormat="1" x14ac:dyDescent="0.25">
      <c r="A139" s="11"/>
      <c r="B139" s="27" t="s">
        <v>388</v>
      </c>
      <c r="C139" s="23" t="s">
        <v>389</v>
      </c>
      <c r="D139" s="105" t="s">
        <v>388</v>
      </c>
      <c r="E139" s="106" t="s">
        <v>390</v>
      </c>
      <c r="F139" s="16">
        <v>4.8917187844366401</v>
      </c>
      <c r="G139" s="16">
        <v>4.1119585789546598</v>
      </c>
      <c r="H139" s="16">
        <v>0.77976020548198899</v>
      </c>
      <c r="I139" s="16">
        <v>0</v>
      </c>
      <c r="J139" s="16">
        <v>0.77976020548198899</v>
      </c>
      <c r="K139" s="16">
        <v>1.1870333905264201</v>
      </c>
      <c r="L139" s="16">
        <v>0.407273185044431</v>
      </c>
      <c r="M139" s="16">
        <v>0</v>
      </c>
      <c r="N139" s="16">
        <v>0</v>
      </c>
      <c r="O139" s="28">
        <v>0</v>
      </c>
    </row>
    <row r="140" spans="1:56" s="2" customFormat="1" x14ac:dyDescent="0.25">
      <c r="A140" s="11"/>
      <c r="B140" s="27" t="s">
        <v>391</v>
      </c>
      <c r="C140" s="23" t="s">
        <v>392</v>
      </c>
      <c r="D140" s="105" t="s">
        <v>391</v>
      </c>
      <c r="E140" s="106" t="s">
        <v>393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28">
        <v>0</v>
      </c>
    </row>
    <row r="141" spans="1:56" s="2" customFormat="1" x14ac:dyDescent="0.25">
      <c r="A141" s="11"/>
      <c r="B141" s="27" t="s">
        <v>394</v>
      </c>
      <c r="C141" s="23" t="s">
        <v>395</v>
      </c>
      <c r="D141" s="105" t="s">
        <v>394</v>
      </c>
      <c r="E141" s="106" t="s">
        <v>396</v>
      </c>
      <c r="F141" s="16">
        <v>0.17262515132258599</v>
      </c>
      <c r="G141" s="16">
        <v>0.17262515132258599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28">
        <v>0</v>
      </c>
    </row>
    <row r="142" spans="1:56" s="2" customFormat="1" x14ac:dyDescent="0.25">
      <c r="A142" s="11"/>
      <c r="B142" s="27" t="s">
        <v>397</v>
      </c>
      <c r="C142" s="23" t="s">
        <v>398</v>
      </c>
      <c r="D142" s="105" t="s">
        <v>397</v>
      </c>
      <c r="E142" s="106" t="s">
        <v>399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28">
        <v>0</v>
      </c>
    </row>
    <row r="143" spans="1:56" s="2" customFormat="1" x14ac:dyDescent="0.25">
      <c r="A143" s="11"/>
      <c r="B143" s="27" t="s">
        <v>400</v>
      </c>
      <c r="C143" s="23" t="s">
        <v>401</v>
      </c>
      <c r="D143" s="105" t="s">
        <v>400</v>
      </c>
      <c r="E143" s="106" t="s">
        <v>402</v>
      </c>
      <c r="F143" s="16">
        <v>4.19230857764662</v>
      </c>
      <c r="G143" s="16">
        <v>3.6573154374674801</v>
      </c>
      <c r="H143" s="16">
        <v>0.53499314017913702</v>
      </c>
      <c r="I143" s="16">
        <v>0</v>
      </c>
      <c r="J143" s="16">
        <v>0.53499314017913702</v>
      </c>
      <c r="K143" s="16">
        <v>0.71977999999999998</v>
      </c>
      <c r="L143" s="16">
        <v>0.18478685982086299</v>
      </c>
      <c r="M143" s="16">
        <v>1.3888840663699999E-4</v>
      </c>
      <c r="N143" s="16">
        <v>1.3888840663699999E-4</v>
      </c>
      <c r="O143" s="28">
        <v>0</v>
      </c>
    </row>
    <row r="144" spans="1:56" s="2" customFormat="1" x14ac:dyDescent="0.25">
      <c r="A144" s="11"/>
      <c r="B144" s="27" t="s">
        <v>403</v>
      </c>
      <c r="C144" s="23" t="s">
        <v>404</v>
      </c>
      <c r="D144" s="105" t="s">
        <v>403</v>
      </c>
      <c r="E144" s="106" t="s">
        <v>405</v>
      </c>
      <c r="F144" s="16">
        <v>1.28419879329818</v>
      </c>
      <c r="G144" s="16">
        <v>1.28419879329818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28">
        <v>0</v>
      </c>
    </row>
    <row r="145" spans="1:56" s="2" customFormat="1" x14ac:dyDescent="0.25">
      <c r="A145" s="11"/>
      <c r="B145" s="27" t="s">
        <v>406</v>
      </c>
      <c r="C145" s="23" t="s">
        <v>407</v>
      </c>
      <c r="D145" s="105" t="s">
        <v>406</v>
      </c>
      <c r="E145" s="106" t="s">
        <v>408</v>
      </c>
      <c r="F145" s="16">
        <v>-43.420064492794097</v>
      </c>
      <c r="G145" s="16">
        <v>17.969041667571901</v>
      </c>
      <c r="H145" s="16">
        <v>-61.389106160365998</v>
      </c>
      <c r="I145" s="16">
        <v>0</v>
      </c>
      <c r="J145" s="16">
        <v>-61.389106160365998</v>
      </c>
      <c r="K145" s="16">
        <v>41.459340016861901</v>
      </c>
      <c r="L145" s="16">
        <v>102.848446177228</v>
      </c>
      <c r="M145" s="16">
        <v>0</v>
      </c>
      <c r="N145" s="16">
        <v>0</v>
      </c>
      <c r="O145" s="28">
        <v>0</v>
      </c>
    </row>
    <row r="146" spans="1:56" s="2" customFormat="1" ht="12" thickBot="1" x14ac:dyDescent="0.3">
      <c r="A146" s="11"/>
      <c r="B146" s="27" t="s">
        <v>409</v>
      </c>
      <c r="C146" s="23" t="s">
        <v>410</v>
      </c>
      <c r="D146" s="105" t="s">
        <v>409</v>
      </c>
      <c r="E146" s="106" t="s">
        <v>411</v>
      </c>
      <c r="F146" s="16">
        <v>6775.7729104508198</v>
      </c>
      <c r="G146" s="16">
        <v>5776.4884347237703</v>
      </c>
      <c r="H146" s="16">
        <v>999.28447572705204</v>
      </c>
      <c r="I146" s="16">
        <v>35.966231222528499</v>
      </c>
      <c r="J146" s="16">
        <v>963.31824450452302</v>
      </c>
      <c r="K146" s="16">
        <v>1231.3582420842581</v>
      </c>
      <c r="L146" s="16">
        <v>232.07376635720601</v>
      </c>
      <c r="M146" s="16">
        <v>255.43426082168699</v>
      </c>
      <c r="N146" s="16">
        <v>255.43426082168699</v>
      </c>
      <c r="O146" s="28">
        <v>0</v>
      </c>
    </row>
    <row r="147" spans="1:56" s="24" customFormat="1" ht="21" x14ac:dyDescent="0.25">
      <c r="A147" s="21"/>
      <c r="B147" s="29" t="s">
        <v>412</v>
      </c>
      <c r="C147" s="23" t="s">
        <v>413</v>
      </c>
      <c r="D147" s="105" t="s">
        <v>414</v>
      </c>
      <c r="E147" s="108" t="s">
        <v>193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28">
        <v>0</v>
      </c>
    </row>
    <row r="148" spans="1:56" s="24" customFormat="1" ht="31.5" x14ac:dyDescent="0.25">
      <c r="A148" s="21"/>
      <c r="B148" s="63" t="s">
        <v>194</v>
      </c>
      <c r="C148" s="72"/>
      <c r="D148" s="63" t="s">
        <v>194</v>
      </c>
      <c r="E148" s="109" t="s">
        <v>195</v>
      </c>
      <c r="F148" s="110">
        <f>SUM(F137:F146)</f>
        <v>8486.4814383909888</v>
      </c>
      <c r="G148" s="110">
        <f t="shared" ref="G148:O148" si="9">SUM(G137:G146)</f>
        <v>6910.2655080681743</v>
      </c>
      <c r="H148" s="110">
        <f t="shared" si="9"/>
        <v>1576.2159303228163</v>
      </c>
      <c r="I148" s="110">
        <f t="shared" si="9"/>
        <v>144.30023122252851</v>
      </c>
      <c r="J148" s="110">
        <f t="shared" si="9"/>
        <v>1431.9156991002872</v>
      </c>
      <c r="K148" s="110">
        <f t="shared" si="9"/>
        <v>2123.7116191448877</v>
      </c>
      <c r="L148" s="110">
        <f t="shared" si="9"/>
        <v>547.4956888220712</v>
      </c>
      <c r="M148" s="110">
        <f t="shared" si="9"/>
        <v>732.85424920913169</v>
      </c>
      <c r="N148" s="110">
        <f t="shared" si="9"/>
        <v>732.85424920913169</v>
      </c>
      <c r="O148" s="111">
        <f t="shared" si="9"/>
        <v>0</v>
      </c>
    </row>
    <row r="149" spans="1:56" s="24" customFormat="1" ht="32.25" thickBot="1" x14ac:dyDescent="0.3">
      <c r="A149" s="21"/>
      <c r="B149" s="64"/>
      <c r="C149" s="73"/>
      <c r="D149" s="112"/>
      <c r="E149" s="113" t="s">
        <v>415</v>
      </c>
      <c r="F149" s="110">
        <f>IF(COUNTA(F137:F147)&gt;0,IF(F147="c","c",SUM(F147:F148)),"")</f>
        <v>8486.4814383909888</v>
      </c>
      <c r="G149" s="110">
        <f t="shared" ref="G149:O149" si="10">IF(COUNTA(G137:G147)&gt;0,IF(G147="c","c",SUM(G147:G148)),"")</f>
        <v>6910.2655080681743</v>
      </c>
      <c r="H149" s="110">
        <f t="shared" si="10"/>
        <v>1576.2159303228163</v>
      </c>
      <c r="I149" s="110">
        <f t="shared" si="10"/>
        <v>144.30023122252851</v>
      </c>
      <c r="J149" s="110">
        <f t="shared" si="10"/>
        <v>1431.9156991002872</v>
      </c>
      <c r="K149" s="110">
        <f t="shared" si="10"/>
        <v>2123.7116191448877</v>
      </c>
      <c r="L149" s="110">
        <f t="shared" si="10"/>
        <v>547.4956888220712</v>
      </c>
      <c r="M149" s="110">
        <f t="shared" si="10"/>
        <v>732.85424920913169</v>
      </c>
      <c r="N149" s="110">
        <f t="shared" si="10"/>
        <v>732.85424920913169</v>
      </c>
      <c r="O149" s="111">
        <f t="shared" si="10"/>
        <v>0</v>
      </c>
    </row>
    <row r="150" spans="1:56" s="2" customFormat="1" ht="12" thickBot="1" x14ac:dyDescent="0.3">
      <c r="A150" s="23"/>
      <c r="B150" s="25"/>
      <c r="C150" s="23"/>
      <c r="D150" s="114"/>
      <c r="E150" s="115" t="s">
        <v>197</v>
      </c>
      <c r="F150" s="116" t="str">
        <f t="shared" ref="F150:O150" si="11">IF(F147="c","",IF(AND(IF((COUNTIF(F137:F146,"c"))&gt;0,1,0)=1,F147=""),"Please provide Not Specified (Including Confidential)",""))</f>
        <v/>
      </c>
      <c r="G150" s="116" t="str">
        <f t="shared" si="11"/>
        <v/>
      </c>
      <c r="H150" s="116" t="str">
        <f t="shared" si="11"/>
        <v/>
      </c>
      <c r="I150" s="116" t="str">
        <f t="shared" si="11"/>
        <v/>
      </c>
      <c r="J150" s="116" t="str">
        <f t="shared" si="11"/>
        <v/>
      </c>
      <c r="K150" s="116" t="str">
        <f t="shared" si="11"/>
        <v/>
      </c>
      <c r="L150" s="116" t="str">
        <f t="shared" si="11"/>
        <v/>
      </c>
      <c r="M150" s="116" t="str">
        <f t="shared" si="11"/>
        <v/>
      </c>
      <c r="N150" s="116" t="str">
        <f t="shared" si="11"/>
        <v/>
      </c>
      <c r="O150" s="117" t="str">
        <f t="shared" si="11"/>
        <v/>
      </c>
    </row>
    <row r="151" spans="1:56" s="13" customFormat="1" ht="12" thickBot="1" x14ac:dyDescent="0.3">
      <c r="A151" s="11"/>
      <c r="B151" s="26"/>
      <c r="C151" s="23"/>
      <c r="D151" s="101"/>
      <c r="E151" s="102" t="s">
        <v>416</v>
      </c>
      <c r="F151" s="103"/>
      <c r="G151" s="103"/>
      <c r="H151" s="103"/>
      <c r="I151" s="103"/>
      <c r="J151" s="103"/>
      <c r="K151" s="103"/>
      <c r="L151" s="103"/>
      <c r="M151" s="103"/>
      <c r="N151" s="103"/>
      <c r="O151" s="104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</row>
    <row r="152" spans="1:56" s="2" customFormat="1" x14ac:dyDescent="0.25">
      <c r="A152" s="11"/>
      <c r="B152" s="27" t="s">
        <v>417</v>
      </c>
      <c r="C152" s="23" t="s">
        <v>418</v>
      </c>
      <c r="D152" s="105" t="s">
        <v>417</v>
      </c>
      <c r="E152" s="106" t="s">
        <v>419</v>
      </c>
      <c r="F152" s="16">
        <v>2.6152296806284601</v>
      </c>
      <c r="G152" s="16">
        <v>4.2759020000000003</v>
      </c>
      <c r="H152" s="16">
        <v>-1.66067231937154</v>
      </c>
      <c r="I152" s="16">
        <v>0</v>
      </c>
      <c r="J152" s="16">
        <v>-1.66067231937154</v>
      </c>
      <c r="K152" s="16">
        <v>0</v>
      </c>
      <c r="L152" s="16">
        <v>1.66067231937154</v>
      </c>
      <c r="M152" s="16">
        <v>0</v>
      </c>
      <c r="N152" s="16">
        <v>0</v>
      </c>
      <c r="O152" s="28">
        <v>0</v>
      </c>
    </row>
    <row r="153" spans="1:56" s="2" customFormat="1" x14ac:dyDescent="0.25">
      <c r="A153" s="11"/>
      <c r="B153" s="27" t="s">
        <v>420</v>
      </c>
      <c r="C153" s="23" t="s">
        <v>421</v>
      </c>
      <c r="D153" s="105" t="s">
        <v>420</v>
      </c>
      <c r="E153" s="106" t="s">
        <v>422</v>
      </c>
      <c r="F153" s="16">
        <v>-1.9907066889285601</v>
      </c>
      <c r="G153" s="16">
        <v>1.8379920295783999E-2</v>
      </c>
      <c r="H153" s="16">
        <v>-2.0090866092243398</v>
      </c>
      <c r="I153" s="16">
        <v>0</v>
      </c>
      <c r="J153" s="16">
        <v>-2.0090866092243398</v>
      </c>
      <c r="K153" s="16">
        <v>0.20358639077565699</v>
      </c>
      <c r="L153" s="16">
        <v>2.2126730000000001</v>
      </c>
      <c r="M153" s="16">
        <v>0</v>
      </c>
      <c r="N153" s="16">
        <v>0</v>
      </c>
      <c r="O153" s="28">
        <v>0</v>
      </c>
    </row>
    <row r="154" spans="1:56" s="2" customFormat="1" x14ac:dyDescent="0.25">
      <c r="A154" s="11"/>
      <c r="B154" s="27" t="s">
        <v>423</v>
      </c>
      <c r="C154" s="23" t="s">
        <v>424</v>
      </c>
      <c r="D154" s="105" t="s">
        <v>423</v>
      </c>
      <c r="E154" s="106" t="s">
        <v>425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28">
        <v>0</v>
      </c>
    </row>
    <row r="155" spans="1:56" s="2" customFormat="1" x14ac:dyDescent="0.25">
      <c r="A155" s="11"/>
      <c r="B155" s="27" t="s">
        <v>426</v>
      </c>
      <c r="C155" s="23" t="s">
        <v>427</v>
      </c>
      <c r="D155" s="105" t="s">
        <v>426</v>
      </c>
      <c r="E155" s="106" t="s">
        <v>428</v>
      </c>
      <c r="F155" s="16">
        <v>5170.5711193838597</v>
      </c>
      <c r="G155" s="16">
        <v>5152.2045698312904</v>
      </c>
      <c r="H155" s="16">
        <v>18.366549552572501</v>
      </c>
      <c r="I155" s="16">
        <v>0</v>
      </c>
      <c r="J155" s="16">
        <v>18.366549552572501</v>
      </c>
      <c r="K155" s="16">
        <v>92.888587357848493</v>
      </c>
      <c r="L155" s="16">
        <v>74.522037805276</v>
      </c>
      <c r="M155" s="16">
        <v>0</v>
      </c>
      <c r="N155" s="16">
        <v>0</v>
      </c>
      <c r="O155" s="28">
        <v>0</v>
      </c>
    </row>
    <row r="156" spans="1:56" s="2" customFormat="1" x14ac:dyDescent="0.25">
      <c r="A156" s="11"/>
      <c r="B156" s="27" t="s">
        <v>429</v>
      </c>
      <c r="C156" s="23" t="s">
        <v>430</v>
      </c>
      <c r="D156" s="105" t="s">
        <v>429</v>
      </c>
      <c r="E156" s="106" t="s">
        <v>431</v>
      </c>
      <c r="F156" s="16" t="s">
        <v>19</v>
      </c>
      <c r="G156" s="16" t="s">
        <v>19</v>
      </c>
      <c r="H156" s="16">
        <v>-0.69890126068397296</v>
      </c>
      <c r="I156" s="16">
        <v>0</v>
      </c>
      <c r="J156" s="16">
        <v>-0.69890126068397296</v>
      </c>
      <c r="K156" s="16">
        <v>7.7455734736958007E-2</v>
      </c>
      <c r="L156" s="16">
        <v>0.77635699542093095</v>
      </c>
      <c r="M156" s="16" t="s">
        <v>19</v>
      </c>
      <c r="N156" s="16" t="s">
        <v>19</v>
      </c>
      <c r="O156" s="28" t="s">
        <v>19</v>
      </c>
    </row>
    <row r="157" spans="1:56" s="2" customFormat="1" x14ac:dyDescent="0.25">
      <c r="A157" s="11"/>
      <c r="B157" s="27" t="s">
        <v>432</v>
      </c>
      <c r="C157" s="23" t="s">
        <v>433</v>
      </c>
      <c r="D157" s="105" t="s">
        <v>432</v>
      </c>
      <c r="E157" s="106" t="s">
        <v>434</v>
      </c>
      <c r="F157" s="16">
        <v>2513.0673133977002</v>
      </c>
      <c r="G157" s="16">
        <v>967.73537115539602</v>
      </c>
      <c r="H157" s="16">
        <v>1545.3319422423001</v>
      </c>
      <c r="I157" s="16">
        <v>1373.84018883357</v>
      </c>
      <c r="J157" s="16">
        <v>171.491753408736</v>
      </c>
      <c r="K157" s="16">
        <v>1562.93254331362</v>
      </c>
      <c r="L157" s="16">
        <v>17.600601071318799</v>
      </c>
      <c r="M157" s="16">
        <v>543.12142312026003</v>
      </c>
      <c r="N157" s="16">
        <v>548.40296312025998</v>
      </c>
      <c r="O157" s="28">
        <v>5.2815399999999997</v>
      </c>
    </row>
    <row r="158" spans="1:56" s="2" customFormat="1" x14ac:dyDescent="0.25">
      <c r="A158" s="11"/>
      <c r="B158" s="27" t="s">
        <v>435</v>
      </c>
      <c r="C158" s="23" t="s">
        <v>436</v>
      </c>
      <c r="D158" s="105" t="s">
        <v>435</v>
      </c>
      <c r="E158" s="106" t="s">
        <v>437</v>
      </c>
      <c r="F158" s="16">
        <v>247.31745658523101</v>
      </c>
      <c r="G158" s="16">
        <v>109.473829646347</v>
      </c>
      <c r="H158" s="16">
        <v>137.843626938884</v>
      </c>
      <c r="I158" s="16">
        <v>0</v>
      </c>
      <c r="J158" s="16">
        <v>137.843626938884</v>
      </c>
      <c r="K158" s="16">
        <v>160.15417172753251</v>
      </c>
      <c r="L158" s="16">
        <v>22.3105447886484</v>
      </c>
      <c r="M158" s="16">
        <v>24.305471161558501</v>
      </c>
      <c r="N158" s="16">
        <v>24.305471161558501</v>
      </c>
      <c r="O158" s="28">
        <v>0</v>
      </c>
    </row>
    <row r="159" spans="1:56" s="2" customFormat="1" x14ac:dyDescent="0.25">
      <c r="A159" s="11"/>
      <c r="B159" s="27" t="s">
        <v>438</v>
      </c>
      <c r="C159" s="23" t="s">
        <v>439</v>
      </c>
      <c r="D159" s="105" t="s">
        <v>438</v>
      </c>
      <c r="E159" s="106" t="s">
        <v>440</v>
      </c>
      <c r="F159" s="16" t="s">
        <v>19</v>
      </c>
      <c r="G159" s="16" t="s">
        <v>19</v>
      </c>
      <c r="H159" s="16" t="s">
        <v>19</v>
      </c>
      <c r="I159" s="16" t="s">
        <v>19</v>
      </c>
      <c r="J159" s="16" t="s">
        <v>19</v>
      </c>
      <c r="K159" s="16" t="s">
        <v>19</v>
      </c>
      <c r="L159" s="16" t="s">
        <v>19</v>
      </c>
      <c r="M159" s="16" t="s">
        <v>19</v>
      </c>
      <c r="N159" s="16" t="s">
        <v>19</v>
      </c>
      <c r="O159" s="28" t="s">
        <v>19</v>
      </c>
    </row>
    <row r="160" spans="1:56" s="2" customFormat="1" x14ac:dyDescent="0.25">
      <c r="A160" s="11"/>
      <c r="B160" s="27" t="s">
        <v>441</v>
      </c>
      <c r="C160" s="23" t="s">
        <v>442</v>
      </c>
      <c r="D160" s="105" t="s">
        <v>441</v>
      </c>
      <c r="E160" s="106" t="s">
        <v>443</v>
      </c>
      <c r="F160" s="16">
        <v>10.962304957517601</v>
      </c>
      <c r="G160" s="16">
        <v>20.0791983935109</v>
      </c>
      <c r="H160" s="16">
        <v>-9.1168934359933402</v>
      </c>
      <c r="I160" s="16">
        <v>0</v>
      </c>
      <c r="J160" s="16">
        <v>-9.1168934359933402</v>
      </c>
      <c r="K160" s="16">
        <v>0.12354531151915001</v>
      </c>
      <c r="L160" s="16">
        <v>9.2404387475124903</v>
      </c>
      <c r="M160" s="16">
        <v>0</v>
      </c>
      <c r="N160" s="16">
        <v>0</v>
      </c>
      <c r="O160" s="28">
        <v>0</v>
      </c>
    </row>
    <row r="161" spans="1:15" s="2" customFormat="1" x14ac:dyDescent="0.25">
      <c r="A161" s="11"/>
      <c r="B161" s="27" t="s">
        <v>444</v>
      </c>
      <c r="C161" s="23" t="s">
        <v>445</v>
      </c>
      <c r="D161" s="105" t="s">
        <v>444</v>
      </c>
      <c r="E161" s="106" t="s">
        <v>446</v>
      </c>
      <c r="F161" s="16">
        <v>31.9305030377446</v>
      </c>
      <c r="G161" s="16">
        <v>31.9331190377446</v>
      </c>
      <c r="H161" s="16">
        <v>-2.6159999999999998E-3</v>
      </c>
      <c r="I161" s="16">
        <v>0</v>
      </c>
      <c r="J161" s="16">
        <v>-2.6159999999999998E-3</v>
      </c>
      <c r="K161" s="16">
        <v>0.45790500000000001</v>
      </c>
      <c r="L161" s="16">
        <v>0.46052100000000001</v>
      </c>
      <c r="M161" s="16">
        <v>0</v>
      </c>
      <c r="N161" s="16">
        <v>0</v>
      </c>
      <c r="O161" s="28">
        <v>0</v>
      </c>
    </row>
    <row r="162" spans="1:15" s="2" customFormat="1" x14ac:dyDescent="0.25">
      <c r="A162" s="11"/>
      <c r="B162" s="27" t="s">
        <v>447</v>
      </c>
      <c r="C162" s="23" t="s">
        <v>448</v>
      </c>
      <c r="D162" s="105" t="s">
        <v>447</v>
      </c>
      <c r="E162" s="106" t="s">
        <v>449</v>
      </c>
      <c r="F162" s="16">
        <v>9.7058131069452006E-2</v>
      </c>
      <c r="G162" s="16">
        <v>0.340112842685036</v>
      </c>
      <c r="H162" s="16">
        <v>-0.24305471161558401</v>
      </c>
      <c r="I162" s="16">
        <v>0</v>
      </c>
      <c r="J162" s="16">
        <v>-0.24305471161558401</v>
      </c>
      <c r="K162" s="16">
        <v>0</v>
      </c>
      <c r="L162" s="16">
        <v>0.24305471161558401</v>
      </c>
      <c r="M162" s="16">
        <v>0</v>
      </c>
      <c r="N162" s="16">
        <v>0</v>
      </c>
      <c r="O162" s="28">
        <v>0</v>
      </c>
    </row>
    <row r="163" spans="1:15" s="2" customFormat="1" x14ac:dyDescent="0.25">
      <c r="A163" s="11"/>
      <c r="B163" s="27" t="s">
        <v>450</v>
      </c>
      <c r="C163" s="23" t="s">
        <v>451</v>
      </c>
      <c r="D163" s="105" t="s">
        <v>450</v>
      </c>
      <c r="E163" s="106" t="s">
        <v>452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6">
        <v>0</v>
      </c>
      <c r="O163" s="28">
        <v>0</v>
      </c>
    </row>
    <row r="164" spans="1:15" s="2" customFormat="1" x14ac:dyDescent="0.25">
      <c r="A164" s="11"/>
      <c r="B164" s="27" t="s">
        <v>453</v>
      </c>
      <c r="C164" s="23" t="s">
        <v>454</v>
      </c>
      <c r="D164" s="105" t="s">
        <v>453</v>
      </c>
      <c r="E164" s="106" t="s">
        <v>455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28">
        <v>0</v>
      </c>
    </row>
    <row r="165" spans="1:15" s="2" customFormat="1" x14ac:dyDescent="0.25">
      <c r="A165" s="11"/>
      <c r="B165" s="27" t="s">
        <v>456</v>
      </c>
      <c r="C165" s="23" t="s">
        <v>457</v>
      </c>
      <c r="D165" s="105" t="s">
        <v>456</v>
      </c>
      <c r="E165" s="106" t="s">
        <v>458</v>
      </c>
      <c r="F165" s="16">
        <v>9.7050999999999998E-2</v>
      </c>
      <c r="G165" s="16">
        <v>0</v>
      </c>
      <c r="H165" s="16">
        <v>9.7050999999999998E-2</v>
      </c>
      <c r="I165" s="16">
        <v>0</v>
      </c>
      <c r="J165" s="16">
        <v>9.7050999999999998E-2</v>
      </c>
      <c r="K165" s="16">
        <v>9.9000000000000005E-2</v>
      </c>
      <c r="L165" s="16">
        <v>1.949E-3</v>
      </c>
      <c r="M165" s="16">
        <v>0</v>
      </c>
      <c r="N165" s="16">
        <v>0</v>
      </c>
      <c r="O165" s="28">
        <v>0</v>
      </c>
    </row>
    <row r="166" spans="1:15" s="2" customFormat="1" x14ac:dyDescent="0.25">
      <c r="A166" s="11"/>
      <c r="B166" s="27" t="s">
        <v>459</v>
      </c>
      <c r="C166" s="23" t="s">
        <v>460</v>
      </c>
      <c r="D166" s="105" t="s">
        <v>459</v>
      </c>
      <c r="E166" s="106" t="s">
        <v>461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28">
        <v>0</v>
      </c>
    </row>
    <row r="167" spans="1:15" s="2" customFormat="1" x14ac:dyDescent="0.25">
      <c r="A167" s="11"/>
      <c r="B167" s="27" t="s">
        <v>462</v>
      </c>
      <c r="C167" s="23" t="s">
        <v>463</v>
      </c>
      <c r="D167" s="105" t="s">
        <v>462</v>
      </c>
      <c r="E167" s="106" t="s">
        <v>464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28">
        <v>0</v>
      </c>
    </row>
    <row r="168" spans="1:15" s="2" customFormat="1" x14ac:dyDescent="0.25">
      <c r="A168" s="19"/>
      <c r="B168" s="27" t="s">
        <v>465</v>
      </c>
      <c r="C168" s="23" t="s">
        <v>466</v>
      </c>
      <c r="D168" s="105" t="s">
        <v>465</v>
      </c>
      <c r="E168" s="106" t="s">
        <v>467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28">
        <v>0</v>
      </c>
    </row>
    <row r="169" spans="1:15" s="2" customFormat="1" x14ac:dyDescent="0.25">
      <c r="A169" s="19"/>
      <c r="B169" s="27" t="s">
        <v>468</v>
      </c>
      <c r="C169" s="23" t="s">
        <v>469</v>
      </c>
      <c r="D169" s="105" t="s">
        <v>468</v>
      </c>
      <c r="E169" s="106" t="s">
        <v>470</v>
      </c>
      <c r="F169" s="16">
        <v>0.30317942678288601</v>
      </c>
      <c r="G169" s="16">
        <v>0.30317942678288601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28">
        <v>0</v>
      </c>
    </row>
    <row r="170" spans="1:15" s="2" customFormat="1" x14ac:dyDescent="0.25">
      <c r="A170" s="19"/>
      <c r="B170" s="27" t="s">
        <v>471</v>
      </c>
      <c r="C170" s="23" t="s">
        <v>472</v>
      </c>
      <c r="D170" s="105" t="s">
        <v>471</v>
      </c>
      <c r="E170" s="106" t="s">
        <v>473</v>
      </c>
      <c r="F170" s="16">
        <v>176.59418736741401</v>
      </c>
      <c r="G170" s="16">
        <v>2.38849670516769</v>
      </c>
      <c r="H170" s="16">
        <v>174.20569066224701</v>
      </c>
      <c r="I170" s="16">
        <v>0</v>
      </c>
      <c r="J170" s="16">
        <v>174.20569066224701</v>
      </c>
      <c r="K170" s="16">
        <v>180.091704496608</v>
      </c>
      <c r="L170" s="16">
        <v>5.8860138343613899</v>
      </c>
      <c r="M170" s="16">
        <v>0</v>
      </c>
      <c r="N170" s="16">
        <v>0</v>
      </c>
      <c r="O170" s="28">
        <v>0</v>
      </c>
    </row>
    <row r="171" spans="1:15" s="2" customFormat="1" x14ac:dyDescent="0.25">
      <c r="A171" s="19"/>
      <c r="B171" s="27" t="s">
        <v>474</v>
      </c>
      <c r="C171" s="23" t="s">
        <v>475</v>
      </c>
      <c r="D171" s="105" t="s">
        <v>474</v>
      </c>
      <c r="E171" s="106" t="s">
        <v>476</v>
      </c>
      <c r="F171" s="16">
        <v>-1.18E-2</v>
      </c>
      <c r="G171" s="16">
        <v>0</v>
      </c>
      <c r="H171" s="16">
        <v>-1.18E-2</v>
      </c>
      <c r="I171" s="16">
        <v>0</v>
      </c>
      <c r="J171" s="16">
        <v>-1.18E-2</v>
      </c>
      <c r="K171" s="16">
        <v>0</v>
      </c>
      <c r="L171" s="16">
        <v>1.18E-2</v>
      </c>
      <c r="M171" s="16">
        <v>0</v>
      </c>
      <c r="N171" s="16">
        <v>0</v>
      </c>
      <c r="O171" s="28">
        <v>0</v>
      </c>
    </row>
    <row r="172" spans="1:15" s="2" customFormat="1" x14ac:dyDescent="0.25">
      <c r="A172" s="11"/>
      <c r="B172" s="27" t="s">
        <v>477</v>
      </c>
      <c r="C172" s="23" t="s">
        <v>478</v>
      </c>
      <c r="D172" s="105" t="s">
        <v>477</v>
      </c>
      <c r="E172" s="106" t="s">
        <v>479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28">
        <v>0</v>
      </c>
    </row>
    <row r="173" spans="1:15" s="2" customFormat="1" x14ac:dyDescent="0.25">
      <c r="A173" s="11"/>
      <c r="B173" s="27" t="s">
        <v>480</v>
      </c>
      <c r="C173" s="23" t="s">
        <v>481</v>
      </c>
      <c r="D173" s="105" t="s">
        <v>480</v>
      </c>
      <c r="E173" s="106" t="s">
        <v>482</v>
      </c>
      <c r="F173" s="16">
        <v>106.68367336205201</v>
      </c>
      <c r="G173" s="16">
        <v>39.068579698348898</v>
      </c>
      <c r="H173" s="16">
        <v>67.615093663703107</v>
      </c>
      <c r="I173" s="16">
        <v>63.415578418130501</v>
      </c>
      <c r="J173" s="16">
        <v>4.1995152455725897</v>
      </c>
      <c r="K173" s="16">
        <v>98.951311344827303</v>
      </c>
      <c r="L173" s="16">
        <v>31.3362176811242</v>
      </c>
      <c r="M173" s="16">
        <v>0</v>
      </c>
      <c r="N173" s="16">
        <v>0</v>
      </c>
      <c r="O173" s="28">
        <v>0</v>
      </c>
    </row>
    <row r="174" spans="1:15" s="2" customFormat="1" x14ac:dyDescent="0.25">
      <c r="A174" s="11"/>
      <c r="B174" s="27" t="s">
        <v>483</v>
      </c>
      <c r="C174" s="23" t="s">
        <v>484</v>
      </c>
      <c r="D174" s="105" t="s">
        <v>483</v>
      </c>
      <c r="E174" s="106" t="s">
        <v>485</v>
      </c>
      <c r="F174" s="16">
        <v>2.7858298789031801</v>
      </c>
      <c r="G174" s="16">
        <v>0</v>
      </c>
      <c r="H174" s="16">
        <v>2.7858298789031801</v>
      </c>
      <c r="I174" s="16">
        <v>0</v>
      </c>
      <c r="J174" s="16">
        <v>2.7858298789031801</v>
      </c>
      <c r="K174" s="16">
        <v>4.0286458998182502</v>
      </c>
      <c r="L174" s="16">
        <v>1.24281602091507</v>
      </c>
      <c r="M174" s="16">
        <v>0</v>
      </c>
      <c r="N174" s="16">
        <v>0</v>
      </c>
      <c r="O174" s="28">
        <v>0</v>
      </c>
    </row>
    <row r="175" spans="1:15" s="2" customFormat="1" x14ac:dyDescent="0.25">
      <c r="A175" s="11"/>
      <c r="B175" s="27" t="s">
        <v>486</v>
      </c>
      <c r="C175" s="23" t="s">
        <v>487</v>
      </c>
      <c r="D175" s="105" t="s">
        <v>486</v>
      </c>
      <c r="E175" s="106" t="s">
        <v>488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28">
        <v>0</v>
      </c>
    </row>
    <row r="176" spans="1:15" s="2" customFormat="1" x14ac:dyDescent="0.25">
      <c r="A176" s="11"/>
      <c r="B176" s="27" t="s">
        <v>489</v>
      </c>
      <c r="C176" s="23" t="s">
        <v>490</v>
      </c>
      <c r="D176" s="105" t="s">
        <v>489</v>
      </c>
      <c r="E176" s="106" t="s">
        <v>491</v>
      </c>
      <c r="F176" s="16">
        <v>-11.0825132841415</v>
      </c>
      <c r="G176" s="16">
        <v>0.353863892103638</v>
      </c>
      <c r="H176" s="16">
        <v>-11.436377176245101</v>
      </c>
      <c r="I176" s="16">
        <v>0</v>
      </c>
      <c r="J176" s="16">
        <v>-11.436377176245101</v>
      </c>
      <c r="K176" s="16">
        <v>0.21696697815285301</v>
      </c>
      <c r="L176" s="16">
        <v>11.653344154398001</v>
      </c>
      <c r="M176" s="16">
        <v>0</v>
      </c>
      <c r="N176" s="16">
        <v>0</v>
      </c>
      <c r="O176" s="28">
        <v>0</v>
      </c>
    </row>
    <row r="177" spans="1:56" s="2" customFormat="1" x14ac:dyDescent="0.25">
      <c r="A177" s="11"/>
      <c r="B177" s="27" t="s">
        <v>492</v>
      </c>
      <c r="C177" s="23" t="s">
        <v>493</v>
      </c>
      <c r="D177" s="105" t="s">
        <v>492</v>
      </c>
      <c r="E177" s="106" t="s">
        <v>494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28">
        <v>0</v>
      </c>
    </row>
    <row r="178" spans="1:56" s="2" customFormat="1" x14ac:dyDescent="0.25">
      <c r="A178" s="11"/>
      <c r="B178" s="27" t="s">
        <v>495</v>
      </c>
      <c r="C178" s="23" t="s">
        <v>496</v>
      </c>
      <c r="D178" s="105" t="s">
        <v>495</v>
      </c>
      <c r="E178" s="106" t="s">
        <v>497</v>
      </c>
      <c r="F178" s="16">
        <v>-1.91101802420825</v>
      </c>
      <c r="G178" s="16">
        <v>0</v>
      </c>
      <c r="H178" s="16">
        <v>-1.91101802420825</v>
      </c>
      <c r="I178" s="16">
        <v>0</v>
      </c>
      <c r="J178" s="16">
        <v>-1.91101802420825</v>
      </c>
      <c r="K178" s="16">
        <v>0</v>
      </c>
      <c r="L178" s="16">
        <v>1.91101802420825</v>
      </c>
      <c r="M178" s="16">
        <v>0</v>
      </c>
      <c r="N178" s="16">
        <v>0</v>
      </c>
      <c r="O178" s="28">
        <v>0</v>
      </c>
    </row>
    <row r="179" spans="1:56" s="2" customFormat="1" x14ac:dyDescent="0.25">
      <c r="A179" s="11"/>
      <c r="B179" s="27" t="s">
        <v>498</v>
      </c>
      <c r="C179" s="23" t="s">
        <v>499</v>
      </c>
      <c r="D179" s="105" t="s">
        <v>498</v>
      </c>
      <c r="E179" s="106" t="s">
        <v>500</v>
      </c>
      <c r="F179" s="16">
        <v>41666.626481253501</v>
      </c>
      <c r="G179" s="16">
        <v>41069.272732027202</v>
      </c>
      <c r="H179" s="16">
        <v>597.35374922636197</v>
      </c>
      <c r="I179" s="16">
        <v>95.250693157900699</v>
      </c>
      <c r="J179" s="16">
        <v>502.103056068461</v>
      </c>
      <c r="K179" s="16">
        <v>2507.3078269590901</v>
      </c>
      <c r="L179" s="16">
        <v>1909.9540777327302</v>
      </c>
      <c r="M179" s="16">
        <v>331.71685160313996</v>
      </c>
      <c r="N179" s="16">
        <v>332.54917660313998</v>
      </c>
      <c r="O179" s="28">
        <v>0.83232499999999998</v>
      </c>
    </row>
    <row r="180" spans="1:56" s="2" customFormat="1" ht="12" thickBot="1" x14ac:dyDescent="0.3">
      <c r="A180" s="11"/>
      <c r="B180" s="27" t="s">
        <v>501</v>
      </c>
      <c r="C180" s="23" t="s">
        <v>502</v>
      </c>
      <c r="D180" s="105" t="s">
        <v>501</v>
      </c>
      <c r="E180" s="106" t="s">
        <v>503</v>
      </c>
      <c r="F180" s="16">
        <v>-0.77473094999999903</v>
      </c>
      <c r="G180" s="16">
        <v>0.125</v>
      </c>
      <c r="H180" s="16">
        <v>-0.89973094999999903</v>
      </c>
      <c r="I180" s="16">
        <v>0</v>
      </c>
      <c r="J180" s="16">
        <v>-0.89973094999999903</v>
      </c>
      <c r="K180" s="16">
        <v>0</v>
      </c>
      <c r="L180" s="16">
        <v>0.89973094999999903</v>
      </c>
      <c r="M180" s="16">
        <v>0</v>
      </c>
      <c r="N180" s="16">
        <v>0</v>
      </c>
      <c r="O180" s="28">
        <v>0</v>
      </c>
    </row>
    <row r="181" spans="1:56" s="24" customFormat="1" ht="21" x14ac:dyDescent="0.25">
      <c r="A181" s="21"/>
      <c r="B181" s="29" t="s">
        <v>504</v>
      </c>
      <c r="C181" s="23" t="s">
        <v>505</v>
      </c>
      <c r="D181" s="105" t="s">
        <v>504</v>
      </c>
      <c r="E181" s="108" t="s">
        <v>193</v>
      </c>
      <c r="F181" s="16" t="s">
        <v>19</v>
      </c>
      <c r="G181" s="16" t="s">
        <v>19</v>
      </c>
      <c r="H181" s="16" t="s">
        <v>19</v>
      </c>
      <c r="I181" s="16" t="s">
        <v>19</v>
      </c>
      <c r="J181" s="16" t="s">
        <v>19</v>
      </c>
      <c r="K181" s="16" t="s">
        <v>19</v>
      </c>
      <c r="L181" s="16" t="s">
        <v>19</v>
      </c>
      <c r="M181" s="16" t="s">
        <v>19</v>
      </c>
      <c r="N181" s="16" t="s">
        <v>19</v>
      </c>
      <c r="O181" s="28" t="s">
        <v>19</v>
      </c>
    </row>
    <row r="182" spans="1:56" s="24" customFormat="1" ht="31.5" x14ac:dyDescent="0.25">
      <c r="A182" s="21"/>
      <c r="B182" s="63" t="s">
        <v>194</v>
      </c>
      <c r="C182" s="72"/>
      <c r="D182" s="63" t="s">
        <v>194</v>
      </c>
      <c r="E182" s="109" t="s">
        <v>195</v>
      </c>
      <c r="F182" s="110">
        <f>SUM(F152:F180)</f>
        <v>49913.880618515126</v>
      </c>
      <c r="G182" s="110">
        <f t="shared" ref="G182:O182" si="12">SUM(G152:G180)</f>
        <v>47397.572334576878</v>
      </c>
      <c r="H182" s="110">
        <f t="shared" si="12"/>
        <v>2515.6093826776296</v>
      </c>
      <c r="I182" s="110">
        <f t="shared" si="12"/>
        <v>1532.5064604096012</v>
      </c>
      <c r="J182" s="110">
        <f t="shared" si="12"/>
        <v>983.10292226803404</v>
      </c>
      <c r="K182" s="110">
        <f t="shared" si="12"/>
        <v>4607.5332505145288</v>
      </c>
      <c r="L182" s="110">
        <f t="shared" si="12"/>
        <v>2091.9238678369011</v>
      </c>
      <c r="M182" s="110">
        <f t="shared" si="12"/>
        <v>899.14374588495843</v>
      </c>
      <c r="N182" s="110">
        <f t="shared" si="12"/>
        <v>905.25761088495847</v>
      </c>
      <c r="O182" s="111">
        <f t="shared" si="12"/>
        <v>6.1138649999999997</v>
      </c>
    </row>
    <row r="183" spans="1:56" s="24" customFormat="1" ht="32.25" thickBot="1" x14ac:dyDescent="0.3">
      <c r="A183" s="21"/>
      <c r="B183" s="64"/>
      <c r="C183" s="73"/>
      <c r="D183" s="112"/>
      <c r="E183" s="113" t="s">
        <v>506</v>
      </c>
      <c r="F183" s="110" t="str">
        <f>IF(COUNTA(F152:F181)&gt;0,IF(F181="c","c",SUM(F181:F182)),"")</f>
        <v>c</v>
      </c>
      <c r="G183" s="110" t="str">
        <f t="shared" ref="G183:O183" si="13">IF(COUNTA(G152:G181)&gt;0,IF(G181="c","c",SUM(G181:G182)),"")</f>
        <v>c</v>
      </c>
      <c r="H183" s="110" t="str">
        <f t="shared" si="13"/>
        <v>c</v>
      </c>
      <c r="I183" s="110" t="str">
        <f t="shared" si="13"/>
        <v>c</v>
      </c>
      <c r="J183" s="110" t="str">
        <f t="shared" si="13"/>
        <v>c</v>
      </c>
      <c r="K183" s="110" t="str">
        <f t="shared" si="13"/>
        <v>c</v>
      </c>
      <c r="L183" s="110" t="str">
        <f t="shared" si="13"/>
        <v>c</v>
      </c>
      <c r="M183" s="110" t="str">
        <f t="shared" si="13"/>
        <v>c</v>
      </c>
      <c r="N183" s="110" t="str">
        <f t="shared" si="13"/>
        <v>c</v>
      </c>
      <c r="O183" s="111" t="str">
        <f t="shared" si="13"/>
        <v>c</v>
      </c>
    </row>
    <row r="184" spans="1:56" s="2" customFormat="1" ht="12" thickBot="1" x14ac:dyDescent="0.3">
      <c r="A184" s="23"/>
      <c r="B184" s="25"/>
      <c r="C184" s="23"/>
      <c r="D184" s="114"/>
      <c r="E184" s="115" t="s">
        <v>197</v>
      </c>
      <c r="F184" s="116" t="str">
        <f t="shared" ref="F184:O184" si="14">IF(F181="c","",IF(AND(IF((COUNTIF(F152:F180,"c"))&gt;0,1,0)=1,F181=""),"Please provide Not Specified (Including Confidential)",""))</f>
        <v/>
      </c>
      <c r="G184" s="116" t="str">
        <f t="shared" si="14"/>
        <v/>
      </c>
      <c r="H184" s="116" t="str">
        <f t="shared" si="14"/>
        <v/>
      </c>
      <c r="I184" s="116" t="str">
        <f t="shared" si="14"/>
        <v/>
      </c>
      <c r="J184" s="116" t="str">
        <f t="shared" si="14"/>
        <v/>
      </c>
      <c r="K184" s="116" t="str">
        <f t="shared" si="14"/>
        <v/>
      </c>
      <c r="L184" s="116" t="str">
        <f t="shared" si="14"/>
        <v/>
      </c>
      <c r="M184" s="116" t="str">
        <f t="shared" si="14"/>
        <v/>
      </c>
      <c r="N184" s="116" t="str">
        <f t="shared" si="14"/>
        <v/>
      </c>
      <c r="O184" s="117" t="str">
        <f t="shared" si="14"/>
        <v/>
      </c>
    </row>
    <row r="185" spans="1:56" s="13" customFormat="1" ht="12" thickBot="1" x14ac:dyDescent="0.3">
      <c r="A185" s="11"/>
      <c r="B185" s="26"/>
      <c r="C185" s="23"/>
      <c r="D185" s="101"/>
      <c r="E185" s="102" t="s">
        <v>507</v>
      </c>
      <c r="F185" s="103"/>
      <c r="G185" s="103"/>
      <c r="H185" s="103"/>
      <c r="I185" s="103"/>
      <c r="J185" s="103"/>
      <c r="K185" s="103"/>
      <c r="L185" s="103"/>
      <c r="M185" s="103"/>
      <c r="N185" s="103"/>
      <c r="O185" s="104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</row>
    <row r="186" spans="1:56" s="2" customFormat="1" x14ac:dyDescent="0.25">
      <c r="A186" s="11"/>
      <c r="B186" s="27" t="s">
        <v>508</v>
      </c>
      <c r="C186" s="23" t="s">
        <v>509</v>
      </c>
      <c r="D186" s="105" t="s">
        <v>508</v>
      </c>
      <c r="E186" s="106" t="s">
        <v>510</v>
      </c>
      <c r="F186" s="16">
        <v>10.4537825446846</v>
      </c>
      <c r="G186" s="16">
        <v>2.2246290334720902</v>
      </c>
      <c r="H186" s="16">
        <v>8.2291535112124894</v>
      </c>
      <c r="I186" s="16">
        <v>0</v>
      </c>
      <c r="J186" s="16">
        <v>8.2291535112124894</v>
      </c>
      <c r="K186" s="16">
        <v>9.7435810566680399</v>
      </c>
      <c r="L186" s="16">
        <v>1.51442754545555</v>
      </c>
      <c r="M186" s="16">
        <v>0</v>
      </c>
      <c r="N186" s="16">
        <v>0</v>
      </c>
      <c r="O186" s="28">
        <v>0</v>
      </c>
    </row>
    <row r="187" spans="1:56" s="2" customFormat="1" x14ac:dyDescent="0.25">
      <c r="A187" s="11"/>
      <c r="B187" s="27" t="s">
        <v>511</v>
      </c>
      <c r="C187" s="23" t="s">
        <v>512</v>
      </c>
      <c r="D187" s="105" t="s">
        <v>511</v>
      </c>
      <c r="E187" s="106" t="s">
        <v>513</v>
      </c>
      <c r="F187" s="16">
        <v>5.8266348030041999E-2</v>
      </c>
      <c r="G187" s="16" t="s">
        <v>19</v>
      </c>
      <c r="H187" s="16" t="s">
        <v>19</v>
      </c>
      <c r="I187" s="16" t="s">
        <v>19</v>
      </c>
      <c r="J187" s="16" t="s">
        <v>19</v>
      </c>
      <c r="K187" s="16" t="s">
        <v>19</v>
      </c>
      <c r="L187" s="16" t="s">
        <v>19</v>
      </c>
      <c r="M187" s="16">
        <v>0</v>
      </c>
      <c r="N187" s="16">
        <v>0</v>
      </c>
      <c r="O187" s="28">
        <v>0</v>
      </c>
    </row>
    <row r="188" spans="1:56" s="2" customFormat="1" x14ac:dyDescent="0.25">
      <c r="A188" s="11"/>
      <c r="B188" s="27" t="s">
        <v>514</v>
      </c>
      <c r="C188" s="23" t="s">
        <v>515</v>
      </c>
      <c r="D188" s="105" t="s">
        <v>514</v>
      </c>
      <c r="E188" s="106" t="s">
        <v>516</v>
      </c>
      <c r="F188" s="16">
        <v>67.026475597220298</v>
      </c>
      <c r="G188" s="16" t="s">
        <v>19</v>
      </c>
      <c r="H188" s="16" t="s">
        <v>19</v>
      </c>
      <c r="I188" s="16" t="s">
        <v>19</v>
      </c>
      <c r="J188" s="16" t="s">
        <v>19</v>
      </c>
      <c r="K188" s="16" t="s">
        <v>19</v>
      </c>
      <c r="L188" s="16" t="s">
        <v>19</v>
      </c>
      <c r="M188" s="16">
        <v>0</v>
      </c>
      <c r="N188" s="16">
        <v>0</v>
      </c>
      <c r="O188" s="28">
        <v>0</v>
      </c>
    </row>
    <row r="189" spans="1:56" s="2" customFormat="1" x14ac:dyDescent="0.25">
      <c r="A189" s="11"/>
      <c r="B189" s="27" t="s">
        <v>517</v>
      </c>
      <c r="C189" s="23" t="s">
        <v>518</v>
      </c>
      <c r="D189" s="105" t="s">
        <v>517</v>
      </c>
      <c r="E189" s="106" t="s">
        <v>519</v>
      </c>
      <c r="F189" s="16">
        <v>2.1156830177705199</v>
      </c>
      <c r="G189" s="16">
        <v>0.303981017770522</v>
      </c>
      <c r="H189" s="16">
        <v>1.8117019999999999</v>
      </c>
      <c r="I189" s="16">
        <v>0</v>
      </c>
      <c r="J189" s="16">
        <v>1.8117019999999999</v>
      </c>
      <c r="K189" s="16">
        <v>1.8818600000000001</v>
      </c>
      <c r="L189" s="16">
        <v>7.0157999999999998E-2</v>
      </c>
      <c r="M189" s="16">
        <v>0</v>
      </c>
      <c r="N189" s="16">
        <v>0</v>
      </c>
      <c r="O189" s="28">
        <v>0</v>
      </c>
    </row>
    <row r="190" spans="1:56" s="2" customFormat="1" x14ac:dyDescent="0.25">
      <c r="A190" s="11"/>
      <c r="B190" s="27" t="s">
        <v>520</v>
      </c>
      <c r="C190" s="23" t="s">
        <v>521</v>
      </c>
      <c r="D190" s="105" t="s">
        <v>520</v>
      </c>
      <c r="E190" s="106" t="s">
        <v>522</v>
      </c>
      <c r="F190" s="16">
        <v>4.6268277187735798</v>
      </c>
      <c r="G190" s="16" t="s">
        <v>19</v>
      </c>
      <c r="H190" s="16" t="s">
        <v>19</v>
      </c>
      <c r="I190" s="16" t="s">
        <v>19</v>
      </c>
      <c r="J190" s="16" t="s">
        <v>19</v>
      </c>
      <c r="K190" s="16" t="s">
        <v>19</v>
      </c>
      <c r="L190" s="16" t="s">
        <v>19</v>
      </c>
      <c r="M190" s="16">
        <v>9.1545099999999994E-3</v>
      </c>
      <c r="N190" s="16">
        <v>9.1545099999999994E-3</v>
      </c>
      <c r="O190" s="28">
        <v>0</v>
      </c>
    </row>
    <row r="191" spans="1:56" s="2" customFormat="1" x14ac:dyDescent="0.25">
      <c r="A191" s="11"/>
      <c r="B191" s="27" t="s">
        <v>523</v>
      </c>
      <c r="C191" s="23" t="s">
        <v>524</v>
      </c>
      <c r="D191" s="105" t="s">
        <v>523</v>
      </c>
      <c r="E191" s="106" t="s">
        <v>525</v>
      </c>
      <c r="F191" s="16">
        <v>1.16038684137643</v>
      </c>
      <c r="G191" s="16">
        <v>0.94228684137642504</v>
      </c>
      <c r="H191" s="16">
        <v>0.21809999999999999</v>
      </c>
      <c r="I191" s="16">
        <v>0</v>
      </c>
      <c r="J191" s="16">
        <v>0.21809999999999999</v>
      </c>
      <c r="K191" s="16">
        <v>0.21809999999999999</v>
      </c>
      <c r="L191" s="16">
        <v>0</v>
      </c>
      <c r="M191" s="16">
        <v>0</v>
      </c>
      <c r="N191" s="16">
        <v>0</v>
      </c>
      <c r="O191" s="28">
        <v>0</v>
      </c>
    </row>
    <row r="192" spans="1:56" s="2" customFormat="1" x14ac:dyDescent="0.25">
      <c r="A192" s="11"/>
      <c r="B192" s="27" t="s">
        <v>526</v>
      </c>
      <c r="C192" s="23" t="s">
        <v>527</v>
      </c>
      <c r="D192" s="105" t="s">
        <v>526</v>
      </c>
      <c r="E192" s="106" t="s">
        <v>528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0</v>
      </c>
      <c r="O192" s="28">
        <v>0</v>
      </c>
    </row>
    <row r="193" spans="1:56" s="2" customFormat="1" x14ac:dyDescent="0.25">
      <c r="A193" s="11"/>
      <c r="B193" s="27" t="s">
        <v>529</v>
      </c>
      <c r="C193" s="23" t="s">
        <v>530</v>
      </c>
      <c r="D193" s="105" t="s">
        <v>529</v>
      </c>
      <c r="E193" s="106" t="s">
        <v>531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0</v>
      </c>
      <c r="O193" s="28">
        <v>0</v>
      </c>
    </row>
    <row r="194" spans="1:56" s="2" customFormat="1" x14ac:dyDescent="0.25">
      <c r="A194" s="11"/>
      <c r="B194" s="27" t="s">
        <v>532</v>
      </c>
      <c r="C194" s="23" t="s">
        <v>533</v>
      </c>
      <c r="D194" s="105" t="s">
        <v>532</v>
      </c>
      <c r="E194" s="106" t="s">
        <v>534</v>
      </c>
      <c r="F194" s="16">
        <v>0.32903801080626899</v>
      </c>
      <c r="G194" s="16">
        <v>0</v>
      </c>
      <c r="H194" s="16">
        <v>0.32903801080626899</v>
      </c>
      <c r="I194" s="16">
        <v>0</v>
      </c>
      <c r="J194" s="16">
        <v>0.32903801080626899</v>
      </c>
      <c r="K194" s="16">
        <v>0.32934001080626901</v>
      </c>
      <c r="L194" s="16">
        <v>3.0200000000000002E-4</v>
      </c>
      <c r="M194" s="16">
        <v>0</v>
      </c>
      <c r="N194" s="16">
        <v>0</v>
      </c>
      <c r="O194" s="28">
        <v>0</v>
      </c>
    </row>
    <row r="195" spans="1:56" s="2" customFormat="1" x14ac:dyDescent="0.25">
      <c r="A195" s="11"/>
      <c r="B195" s="27" t="s">
        <v>535</v>
      </c>
      <c r="C195" s="23" t="s">
        <v>536</v>
      </c>
      <c r="D195" s="105" t="s">
        <v>535</v>
      </c>
      <c r="E195" s="106" t="s">
        <v>537</v>
      </c>
      <c r="F195" s="16">
        <v>0.15</v>
      </c>
      <c r="G195" s="16">
        <v>0.15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28">
        <v>0</v>
      </c>
    </row>
    <row r="196" spans="1:56" s="2" customFormat="1" x14ac:dyDescent="0.25">
      <c r="A196" s="11"/>
      <c r="B196" s="27" t="s">
        <v>538</v>
      </c>
      <c r="C196" s="23" t="s">
        <v>539</v>
      </c>
      <c r="D196" s="105" t="s">
        <v>538</v>
      </c>
      <c r="E196" s="106" t="s">
        <v>540</v>
      </c>
      <c r="F196" s="16">
        <v>20.677665044247998</v>
      </c>
      <c r="G196" s="16">
        <v>1.32810607424796</v>
      </c>
      <c r="H196" s="16">
        <v>19.34955897</v>
      </c>
      <c r="I196" s="16">
        <v>0</v>
      </c>
      <c r="J196" s="16">
        <v>19.34955897</v>
      </c>
      <c r="K196" s="16">
        <v>19.383436970000002</v>
      </c>
      <c r="L196" s="16">
        <v>3.3877999999999998E-2</v>
      </c>
      <c r="M196" s="16">
        <v>0</v>
      </c>
      <c r="N196" s="16">
        <v>0</v>
      </c>
      <c r="O196" s="28">
        <v>0</v>
      </c>
    </row>
    <row r="197" spans="1:56" s="2" customFormat="1" x14ac:dyDescent="0.25">
      <c r="A197" s="11"/>
      <c r="B197" s="27" t="s">
        <v>541</v>
      </c>
      <c r="C197" s="23" t="s">
        <v>542</v>
      </c>
      <c r="D197" s="105" t="s">
        <v>541</v>
      </c>
      <c r="E197" s="106" t="s">
        <v>543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28">
        <v>0</v>
      </c>
    </row>
    <row r="198" spans="1:56" s="2" customFormat="1" x14ac:dyDescent="0.25">
      <c r="A198" s="11"/>
      <c r="B198" s="27" t="s">
        <v>544</v>
      </c>
      <c r="C198" s="23" t="s">
        <v>545</v>
      </c>
      <c r="D198" s="105" t="s">
        <v>544</v>
      </c>
      <c r="E198" s="106" t="s">
        <v>546</v>
      </c>
      <c r="F198" s="16">
        <v>-3.3759540195468798</v>
      </c>
      <c r="G198" s="16">
        <v>1.0999695744356</v>
      </c>
      <c r="H198" s="16">
        <v>-4.47592359398248</v>
      </c>
      <c r="I198" s="16">
        <v>0</v>
      </c>
      <c r="J198" s="16">
        <v>-4.47592359398248</v>
      </c>
      <c r="K198" s="16">
        <v>0.83188899999999999</v>
      </c>
      <c r="L198" s="16">
        <v>5.3078125939824803</v>
      </c>
      <c r="M198" s="16">
        <v>0</v>
      </c>
      <c r="N198" s="16">
        <v>0</v>
      </c>
      <c r="O198" s="28">
        <v>0</v>
      </c>
    </row>
    <row r="199" spans="1:56" s="2" customFormat="1" ht="12" thickBot="1" x14ac:dyDescent="0.3">
      <c r="A199" s="11"/>
      <c r="B199" s="27" t="s">
        <v>547</v>
      </c>
      <c r="C199" s="23" t="s">
        <v>548</v>
      </c>
      <c r="D199" s="105" t="s">
        <v>547</v>
      </c>
      <c r="E199" s="106" t="s">
        <v>549</v>
      </c>
      <c r="F199" s="16" t="s">
        <v>19</v>
      </c>
      <c r="G199" s="16" t="s">
        <v>19</v>
      </c>
      <c r="H199" s="16" t="s">
        <v>19</v>
      </c>
      <c r="I199" s="16" t="s">
        <v>19</v>
      </c>
      <c r="J199" s="16" t="s">
        <v>19</v>
      </c>
      <c r="K199" s="16" t="s">
        <v>19</v>
      </c>
      <c r="L199" s="16" t="s">
        <v>19</v>
      </c>
      <c r="M199" s="16" t="s">
        <v>19</v>
      </c>
      <c r="N199" s="16" t="s">
        <v>19</v>
      </c>
      <c r="O199" s="28" t="s">
        <v>19</v>
      </c>
    </row>
    <row r="200" spans="1:56" s="24" customFormat="1" ht="21" x14ac:dyDescent="0.25">
      <c r="A200" s="21"/>
      <c r="B200" s="29" t="s">
        <v>550</v>
      </c>
      <c r="C200" s="23" t="s">
        <v>551</v>
      </c>
      <c r="D200" s="105" t="s">
        <v>552</v>
      </c>
      <c r="E200" s="108" t="s">
        <v>193</v>
      </c>
      <c r="F200" s="16" t="s">
        <v>19</v>
      </c>
      <c r="G200" s="16" t="s">
        <v>19</v>
      </c>
      <c r="H200" s="16" t="s">
        <v>19</v>
      </c>
      <c r="I200" s="16" t="s">
        <v>19</v>
      </c>
      <c r="J200" s="16" t="s">
        <v>19</v>
      </c>
      <c r="K200" s="16" t="s">
        <v>19</v>
      </c>
      <c r="L200" s="16" t="s">
        <v>19</v>
      </c>
      <c r="M200" s="16" t="s">
        <v>19</v>
      </c>
      <c r="N200" s="16" t="s">
        <v>19</v>
      </c>
      <c r="O200" s="28" t="s">
        <v>19</v>
      </c>
    </row>
    <row r="201" spans="1:56" s="24" customFormat="1" ht="31.5" x14ac:dyDescent="0.25">
      <c r="A201" s="21"/>
      <c r="B201" s="63" t="s">
        <v>194</v>
      </c>
      <c r="C201" s="72"/>
      <c r="D201" s="63" t="s">
        <v>194</v>
      </c>
      <c r="E201" s="109" t="s">
        <v>195</v>
      </c>
      <c r="F201" s="110">
        <f>SUM(F186:F199)</f>
        <v>103.22217110336288</v>
      </c>
      <c r="G201" s="110">
        <f t="shared" ref="G201:O201" si="15">SUM(G186:G199)</f>
        <v>6.0489725413025974</v>
      </c>
      <c r="H201" s="110">
        <f t="shared" si="15"/>
        <v>25.461628898036281</v>
      </c>
      <c r="I201" s="110">
        <f t="shared" si="15"/>
        <v>0</v>
      </c>
      <c r="J201" s="110">
        <f t="shared" si="15"/>
        <v>25.461628898036281</v>
      </c>
      <c r="K201" s="110">
        <f t="shared" si="15"/>
        <v>32.388207037474309</v>
      </c>
      <c r="L201" s="110">
        <f t="shared" si="15"/>
        <v>6.9265781394380301</v>
      </c>
      <c r="M201" s="110">
        <f t="shared" si="15"/>
        <v>9.1545099999999994E-3</v>
      </c>
      <c r="N201" s="110">
        <f t="shared" si="15"/>
        <v>9.1545099999999994E-3</v>
      </c>
      <c r="O201" s="111">
        <f t="shared" si="15"/>
        <v>0</v>
      </c>
    </row>
    <row r="202" spans="1:56" s="24" customFormat="1" ht="32.25" thickBot="1" x14ac:dyDescent="0.3">
      <c r="A202" s="21"/>
      <c r="B202" s="64"/>
      <c r="C202" s="73"/>
      <c r="D202" s="112"/>
      <c r="E202" s="113" t="s">
        <v>553</v>
      </c>
      <c r="F202" s="110" t="str">
        <f>IF(COUNTA(F186:F200)&gt;0,IF(F200="c","c",SUM(F200:F201)),"")</f>
        <v>c</v>
      </c>
      <c r="G202" s="110" t="str">
        <f t="shared" ref="G202:O202" si="16">IF(COUNTA(G186:G200)&gt;0,IF(G200="c","c",SUM(G200:G201)),"")</f>
        <v>c</v>
      </c>
      <c r="H202" s="110" t="str">
        <f t="shared" si="16"/>
        <v>c</v>
      </c>
      <c r="I202" s="110" t="str">
        <f t="shared" si="16"/>
        <v>c</v>
      </c>
      <c r="J202" s="110" t="str">
        <f t="shared" si="16"/>
        <v>c</v>
      </c>
      <c r="K202" s="110" t="str">
        <f t="shared" si="16"/>
        <v>c</v>
      </c>
      <c r="L202" s="110" t="str">
        <f t="shared" si="16"/>
        <v>c</v>
      </c>
      <c r="M202" s="110" t="str">
        <f t="shared" si="16"/>
        <v>c</v>
      </c>
      <c r="N202" s="110" t="str">
        <f t="shared" si="16"/>
        <v>c</v>
      </c>
      <c r="O202" s="111" t="str">
        <f t="shared" si="16"/>
        <v>c</v>
      </c>
    </row>
    <row r="203" spans="1:56" s="2" customFormat="1" ht="12" thickBot="1" x14ac:dyDescent="0.3">
      <c r="A203" s="23"/>
      <c r="B203" s="25"/>
      <c r="C203" s="23"/>
      <c r="D203" s="114"/>
      <c r="E203" s="115" t="s">
        <v>197</v>
      </c>
      <c r="F203" s="116" t="str">
        <f t="shared" ref="F203:O203" si="17">IF(F200="c","",IF(AND(IF((COUNTIF(F186:F199,"c"))&gt;0,1,0)=1,F200=""),"Please provide Not Specified (Including Confidential)",""))</f>
        <v/>
      </c>
      <c r="G203" s="116" t="str">
        <f t="shared" si="17"/>
        <v/>
      </c>
      <c r="H203" s="116" t="str">
        <f t="shared" si="17"/>
        <v/>
      </c>
      <c r="I203" s="116" t="str">
        <f t="shared" si="17"/>
        <v/>
      </c>
      <c r="J203" s="116" t="str">
        <f t="shared" si="17"/>
        <v/>
      </c>
      <c r="K203" s="116" t="str">
        <f t="shared" si="17"/>
        <v/>
      </c>
      <c r="L203" s="116" t="str">
        <f t="shared" si="17"/>
        <v/>
      </c>
      <c r="M203" s="116" t="str">
        <f t="shared" si="17"/>
        <v/>
      </c>
      <c r="N203" s="116" t="str">
        <f t="shared" si="17"/>
        <v/>
      </c>
      <c r="O203" s="117" t="str">
        <f t="shared" si="17"/>
        <v/>
      </c>
    </row>
    <row r="204" spans="1:56" s="13" customFormat="1" ht="12" thickBot="1" x14ac:dyDescent="0.3">
      <c r="A204" s="11"/>
      <c r="B204" s="26"/>
      <c r="C204" s="23"/>
      <c r="D204" s="101"/>
      <c r="E204" s="102" t="s">
        <v>554</v>
      </c>
      <c r="F204" s="103"/>
      <c r="G204" s="103"/>
      <c r="H204" s="103"/>
      <c r="I204" s="103"/>
      <c r="J204" s="103"/>
      <c r="K204" s="103"/>
      <c r="L204" s="103"/>
      <c r="M204" s="103"/>
      <c r="N204" s="103"/>
      <c r="O204" s="104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</row>
    <row r="205" spans="1:56" s="2" customFormat="1" x14ac:dyDescent="0.25">
      <c r="A205" s="11"/>
      <c r="B205" s="27" t="s">
        <v>555</v>
      </c>
      <c r="C205" s="23" t="s">
        <v>556</v>
      </c>
      <c r="D205" s="105" t="s">
        <v>555</v>
      </c>
      <c r="E205" s="106" t="s">
        <v>557</v>
      </c>
      <c r="F205" s="16">
        <v>-0.55643999999999005</v>
      </c>
      <c r="G205" s="16">
        <v>0</v>
      </c>
      <c r="H205" s="16">
        <v>-0.55643999999999005</v>
      </c>
      <c r="I205" s="16">
        <v>0</v>
      </c>
      <c r="J205" s="16">
        <v>-0.55643999999999005</v>
      </c>
      <c r="K205" s="16">
        <v>0.54864000000000002</v>
      </c>
      <c r="L205" s="16">
        <v>1.1050799999999901</v>
      </c>
      <c r="M205" s="16">
        <v>0</v>
      </c>
      <c r="N205" s="16">
        <v>0</v>
      </c>
      <c r="O205" s="28">
        <v>0</v>
      </c>
    </row>
    <row r="206" spans="1:56" s="2" customFormat="1" x14ac:dyDescent="0.25">
      <c r="A206" s="11"/>
      <c r="B206" s="27" t="s">
        <v>558</v>
      </c>
      <c r="C206" s="23" t="s">
        <v>559</v>
      </c>
      <c r="D206" s="105" t="s">
        <v>558</v>
      </c>
      <c r="E206" s="106" t="s">
        <v>560</v>
      </c>
      <c r="F206" s="16" t="s">
        <v>19</v>
      </c>
      <c r="G206" s="16" t="s">
        <v>19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 t="s">
        <v>19</v>
      </c>
      <c r="N206" s="16" t="s">
        <v>19</v>
      </c>
      <c r="O206" s="28" t="s">
        <v>19</v>
      </c>
    </row>
    <row r="207" spans="1:56" s="2" customFormat="1" x14ac:dyDescent="0.25">
      <c r="A207" s="11"/>
      <c r="B207" s="27" t="s">
        <v>561</v>
      </c>
      <c r="C207" s="23" t="s">
        <v>562</v>
      </c>
      <c r="D207" s="105" t="s">
        <v>561</v>
      </c>
      <c r="E207" s="106" t="s">
        <v>563</v>
      </c>
      <c r="F207" s="16" t="s">
        <v>19</v>
      </c>
      <c r="G207" s="16" t="s">
        <v>19</v>
      </c>
      <c r="H207" s="16" t="s">
        <v>19</v>
      </c>
      <c r="I207" s="16" t="s">
        <v>19</v>
      </c>
      <c r="J207" s="16" t="s">
        <v>19</v>
      </c>
      <c r="K207" s="16" t="s">
        <v>19</v>
      </c>
      <c r="L207" s="16" t="s">
        <v>19</v>
      </c>
      <c r="M207" s="16" t="s">
        <v>19</v>
      </c>
      <c r="N207" s="16" t="s">
        <v>19</v>
      </c>
      <c r="O207" s="28" t="s">
        <v>19</v>
      </c>
    </row>
    <row r="208" spans="1:56" s="2" customFormat="1" x14ac:dyDescent="0.25">
      <c r="A208" s="11"/>
      <c r="B208" s="27" t="s">
        <v>564</v>
      </c>
      <c r="C208" s="23" t="s">
        <v>565</v>
      </c>
      <c r="D208" s="105" t="s">
        <v>564</v>
      </c>
      <c r="E208" s="106" t="s">
        <v>566</v>
      </c>
      <c r="F208" s="16">
        <v>-4.7931322152677001E-2</v>
      </c>
      <c r="G208" s="16">
        <v>0</v>
      </c>
      <c r="H208" s="16">
        <v>-4.7931322152677001E-2</v>
      </c>
      <c r="I208" s="16">
        <v>0</v>
      </c>
      <c r="J208" s="16">
        <v>-4.7931322152677001E-2</v>
      </c>
      <c r="K208" s="16">
        <v>2.7259677847322999E-2</v>
      </c>
      <c r="L208" s="16">
        <v>7.5190999999999994E-2</v>
      </c>
      <c r="M208" s="16">
        <v>0</v>
      </c>
      <c r="N208" s="16">
        <v>0</v>
      </c>
      <c r="O208" s="28">
        <v>0</v>
      </c>
    </row>
    <row r="209" spans="1:56" s="2" customFormat="1" x14ac:dyDescent="0.25">
      <c r="A209" s="11"/>
      <c r="B209" s="27" t="s">
        <v>567</v>
      </c>
      <c r="C209" s="23" t="s">
        <v>568</v>
      </c>
      <c r="D209" s="105" t="s">
        <v>567</v>
      </c>
      <c r="E209" s="106" t="s">
        <v>569</v>
      </c>
      <c r="F209" s="16">
        <v>6.4740000000000006E-2</v>
      </c>
      <c r="G209" s="16">
        <v>0</v>
      </c>
      <c r="H209" s="16">
        <v>6.4740000000000006E-2</v>
      </c>
      <c r="I209" s="16">
        <v>0</v>
      </c>
      <c r="J209" s="16">
        <v>6.4740000000000006E-2</v>
      </c>
      <c r="K209" s="16">
        <v>6.7500000000000004E-2</v>
      </c>
      <c r="L209" s="16">
        <v>2.7599999999999999E-3</v>
      </c>
      <c r="M209" s="16">
        <v>0</v>
      </c>
      <c r="N209" s="16">
        <v>0</v>
      </c>
      <c r="O209" s="28">
        <v>0</v>
      </c>
    </row>
    <row r="210" spans="1:56" s="2" customFormat="1" x14ac:dyDescent="0.25">
      <c r="A210" s="11"/>
      <c r="B210" s="27" t="s">
        <v>570</v>
      </c>
      <c r="C210" s="23" t="s">
        <v>571</v>
      </c>
      <c r="D210" s="105" t="s">
        <v>570</v>
      </c>
      <c r="E210" s="106" t="s">
        <v>572</v>
      </c>
      <c r="F210" s="16">
        <v>-9.7655000000000006E-2</v>
      </c>
      <c r="G210" s="16">
        <v>0</v>
      </c>
      <c r="H210" s="16">
        <v>-9.7655000000000006E-2</v>
      </c>
      <c r="I210" s="16">
        <v>0</v>
      </c>
      <c r="J210" s="16">
        <v>-9.7655000000000006E-2</v>
      </c>
      <c r="K210" s="16">
        <v>0</v>
      </c>
      <c r="L210" s="16">
        <v>9.7655000000000006E-2</v>
      </c>
      <c r="M210" s="16">
        <v>0</v>
      </c>
      <c r="N210" s="16">
        <v>0</v>
      </c>
      <c r="O210" s="28">
        <v>0</v>
      </c>
    </row>
    <row r="211" spans="1:56" s="2" customFormat="1" x14ac:dyDescent="0.25">
      <c r="A211" s="11"/>
      <c r="B211" s="27" t="s">
        <v>573</v>
      </c>
      <c r="C211" s="23" t="s">
        <v>574</v>
      </c>
      <c r="D211" s="105" t="s">
        <v>573</v>
      </c>
      <c r="E211" s="106" t="s">
        <v>575</v>
      </c>
      <c r="F211" s="16">
        <v>1.36759078918983</v>
      </c>
      <c r="G211" s="16">
        <v>1.43942849047321</v>
      </c>
      <c r="H211" s="16">
        <v>-7.1837701283385999E-2</v>
      </c>
      <c r="I211" s="16">
        <v>0</v>
      </c>
      <c r="J211" s="16">
        <v>-7.1837701283385999E-2</v>
      </c>
      <c r="K211" s="16">
        <v>3.9480000000000001E-2</v>
      </c>
      <c r="L211" s="16">
        <v>0.111317701283386</v>
      </c>
      <c r="M211" s="16">
        <v>0</v>
      </c>
      <c r="N211" s="16">
        <v>0</v>
      </c>
      <c r="O211" s="28">
        <v>0</v>
      </c>
    </row>
    <row r="212" spans="1:56" s="2" customFormat="1" ht="12" thickBot="1" x14ac:dyDescent="0.3">
      <c r="A212" s="11"/>
      <c r="B212" s="27" t="s">
        <v>576</v>
      </c>
      <c r="C212" s="23" t="s">
        <v>577</v>
      </c>
      <c r="D212" s="105" t="s">
        <v>576</v>
      </c>
      <c r="E212" s="106" t="s">
        <v>578</v>
      </c>
      <c r="F212" s="16">
        <v>906.72741439576703</v>
      </c>
      <c r="G212" s="16">
        <v>799.79413923616096</v>
      </c>
      <c r="H212" s="16">
        <v>106.933275159606</v>
      </c>
      <c r="I212" s="16">
        <v>0</v>
      </c>
      <c r="J212" s="16">
        <v>106.933275159606</v>
      </c>
      <c r="K212" s="16">
        <v>169.87475663611059</v>
      </c>
      <c r="L212" s="16">
        <v>62.941481476504102</v>
      </c>
      <c r="M212" s="16">
        <v>39.066637038454601</v>
      </c>
      <c r="N212" s="16">
        <v>39.066637038454601</v>
      </c>
      <c r="O212" s="28">
        <v>0</v>
      </c>
    </row>
    <row r="213" spans="1:56" s="24" customFormat="1" ht="21" x14ac:dyDescent="0.25">
      <c r="A213" s="21"/>
      <c r="B213" s="29" t="s">
        <v>579</v>
      </c>
      <c r="C213" s="23" t="s">
        <v>580</v>
      </c>
      <c r="D213" s="105" t="s">
        <v>581</v>
      </c>
      <c r="E213" s="108" t="s">
        <v>193</v>
      </c>
      <c r="F213" s="16" t="s">
        <v>19</v>
      </c>
      <c r="G213" s="16" t="s">
        <v>19</v>
      </c>
      <c r="H213" s="16" t="s">
        <v>19</v>
      </c>
      <c r="I213" s="16" t="s">
        <v>19</v>
      </c>
      <c r="J213" s="16" t="s">
        <v>19</v>
      </c>
      <c r="K213" s="16" t="s">
        <v>19</v>
      </c>
      <c r="L213" s="16" t="s">
        <v>19</v>
      </c>
      <c r="M213" s="16" t="s">
        <v>19</v>
      </c>
      <c r="N213" s="16" t="s">
        <v>19</v>
      </c>
      <c r="O213" s="28" t="s">
        <v>19</v>
      </c>
    </row>
    <row r="214" spans="1:56" s="24" customFormat="1" ht="31.5" x14ac:dyDescent="0.25">
      <c r="A214" s="21"/>
      <c r="B214" s="63" t="s">
        <v>194</v>
      </c>
      <c r="C214" s="72"/>
      <c r="D214" s="63" t="s">
        <v>194</v>
      </c>
      <c r="E214" s="109" t="s">
        <v>195</v>
      </c>
      <c r="F214" s="110">
        <f>SUM(F205:F212)</f>
        <v>907.4577188628042</v>
      </c>
      <c r="G214" s="110">
        <f t="shared" ref="G214:O214" si="18">SUM(G205:G212)</f>
        <v>801.23356772663419</v>
      </c>
      <c r="H214" s="110">
        <f t="shared" si="18"/>
        <v>106.22415113616995</v>
      </c>
      <c r="I214" s="110">
        <f t="shared" si="18"/>
        <v>0</v>
      </c>
      <c r="J214" s="110">
        <f t="shared" si="18"/>
        <v>106.22415113616995</v>
      </c>
      <c r="K214" s="110">
        <f t="shared" si="18"/>
        <v>170.55763631395791</v>
      </c>
      <c r="L214" s="110">
        <f t="shared" si="18"/>
        <v>64.33348517778748</v>
      </c>
      <c r="M214" s="110">
        <f t="shared" si="18"/>
        <v>39.066637038454601</v>
      </c>
      <c r="N214" s="110">
        <f t="shared" si="18"/>
        <v>39.066637038454601</v>
      </c>
      <c r="O214" s="111">
        <f t="shared" si="18"/>
        <v>0</v>
      </c>
    </row>
    <row r="215" spans="1:56" s="24" customFormat="1" ht="32.25" thickBot="1" x14ac:dyDescent="0.3">
      <c r="A215" s="21"/>
      <c r="B215" s="64"/>
      <c r="C215" s="73"/>
      <c r="D215" s="112"/>
      <c r="E215" s="113" t="s">
        <v>582</v>
      </c>
      <c r="F215" s="110" t="str">
        <f>IF(COUNTA(F205:F213)&gt;0,IF(F213="c","c",SUM(F213:F214)),"")</f>
        <v>c</v>
      </c>
      <c r="G215" s="110" t="str">
        <f t="shared" ref="G215:O215" si="19">IF(COUNTA(G205:G213)&gt;0,IF(G213="c","c",SUM(G213:G214)),"")</f>
        <v>c</v>
      </c>
      <c r="H215" s="110" t="str">
        <f t="shared" si="19"/>
        <v>c</v>
      </c>
      <c r="I215" s="110" t="str">
        <f t="shared" si="19"/>
        <v>c</v>
      </c>
      <c r="J215" s="110" t="str">
        <f t="shared" si="19"/>
        <v>c</v>
      </c>
      <c r="K215" s="110" t="str">
        <f t="shared" si="19"/>
        <v>c</v>
      </c>
      <c r="L215" s="110" t="str">
        <f t="shared" si="19"/>
        <v>c</v>
      </c>
      <c r="M215" s="110" t="str">
        <f t="shared" si="19"/>
        <v>c</v>
      </c>
      <c r="N215" s="110" t="str">
        <f t="shared" si="19"/>
        <v>c</v>
      </c>
      <c r="O215" s="111" t="str">
        <f t="shared" si="19"/>
        <v>c</v>
      </c>
    </row>
    <row r="216" spans="1:56" s="2" customFormat="1" ht="12" thickBot="1" x14ac:dyDescent="0.3">
      <c r="A216" s="23"/>
      <c r="B216" s="25"/>
      <c r="C216" s="23"/>
      <c r="D216" s="114"/>
      <c r="E216" s="115" t="s">
        <v>197</v>
      </c>
      <c r="F216" s="116" t="str">
        <f t="shared" ref="F216:O216" si="20">IF(F213="c","",IF(AND(IF((COUNTIF(F205:F212,"c"))&gt;0,1,0)=1,F213=""),"Please provide Not Specified (Including Confidential)",""))</f>
        <v/>
      </c>
      <c r="G216" s="116" t="str">
        <f t="shared" si="20"/>
        <v/>
      </c>
      <c r="H216" s="116" t="str">
        <f t="shared" si="20"/>
        <v/>
      </c>
      <c r="I216" s="116" t="str">
        <f t="shared" si="20"/>
        <v/>
      </c>
      <c r="J216" s="116" t="str">
        <f t="shared" si="20"/>
        <v/>
      </c>
      <c r="K216" s="116" t="str">
        <f t="shared" si="20"/>
        <v/>
      </c>
      <c r="L216" s="116" t="str">
        <f t="shared" si="20"/>
        <v/>
      </c>
      <c r="M216" s="116" t="str">
        <f t="shared" si="20"/>
        <v/>
      </c>
      <c r="N216" s="116" t="str">
        <f t="shared" si="20"/>
        <v/>
      </c>
      <c r="O216" s="117" t="str">
        <f t="shared" si="20"/>
        <v/>
      </c>
    </row>
    <row r="217" spans="1:56" s="13" customFormat="1" ht="12" thickBot="1" x14ac:dyDescent="0.3">
      <c r="A217" s="11"/>
      <c r="B217" s="26"/>
      <c r="C217" s="23"/>
      <c r="D217" s="101"/>
      <c r="E217" s="102" t="s">
        <v>583</v>
      </c>
      <c r="F217" s="103"/>
      <c r="G217" s="103"/>
      <c r="H217" s="103"/>
      <c r="I217" s="103"/>
      <c r="J217" s="103"/>
      <c r="K217" s="103"/>
      <c r="L217" s="103"/>
      <c r="M217" s="103"/>
      <c r="N217" s="103"/>
      <c r="O217" s="104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</row>
    <row r="218" spans="1:56" s="2" customFormat="1" x14ac:dyDescent="0.25">
      <c r="A218" s="11"/>
      <c r="B218" s="27" t="s">
        <v>584</v>
      </c>
      <c r="C218" s="23" t="s">
        <v>585</v>
      </c>
      <c r="D218" s="105" t="s">
        <v>584</v>
      </c>
      <c r="E218" s="106" t="s">
        <v>586</v>
      </c>
      <c r="F218" s="16">
        <v>1345.9996470061801</v>
      </c>
      <c r="G218" s="16">
        <v>1263.3095635335901</v>
      </c>
      <c r="H218" s="16">
        <v>82.690083472584007</v>
      </c>
      <c r="I218" s="16">
        <v>44.572361000000001</v>
      </c>
      <c r="J218" s="16">
        <v>38.117722472583999</v>
      </c>
      <c r="K218" s="16">
        <v>132.82175806337671</v>
      </c>
      <c r="L218" s="16">
        <v>50.131674590792706</v>
      </c>
      <c r="M218" s="16">
        <v>40.000080999999994</v>
      </c>
      <c r="N218" s="16">
        <v>40.000124999999997</v>
      </c>
      <c r="O218" s="28">
        <v>4.3999999999999999E-5</v>
      </c>
    </row>
    <row r="219" spans="1:56" s="2" customFormat="1" x14ac:dyDescent="0.25">
      <c r="A219" s="11"/>
      <c r="B219" s="27" t="s">
        <v>587</v>
      </c>
      <c r="C219" s="23" t="s">
        <v>588</v>
      </c>
      <c r="D219" s="105" t="s">
        <v>587</v>
      </c>
      <c r="E219" s="106" t="s">
        <v>589</v>
      </c>
      <c r="F219" s="16">
        <v>91.554384387213702</v>
      </c>
      <c r="G219" s="16">
        <v>76.993211864208206</v>
      </c>
      <c r="H219" s="16">
        <v>14.5611725230054</v>
      </c>
      <c r="I219" s="16">
        <v>1.1000000000000001</v>
      </c>
      <c r="J219" s="16">
        <v>13.4611725230054</v>
      </c>
      <c r="K219" s="16">
        <v>18.908354574185001</v>
      </c>
      <c r="L219" s="16">
        <v>4.34718205117957</v>
      </c>
      <c r="M219" s="16">
        <v>0</v>
      </c>
      <c r="N219" s="16">
        <v>0</v>
      </c>
      <c r="O219" s="28">
        <v>0</v>
      </c>
    </row>
    <row r="220" spans="1:56" s="2" customFormat="1" x14ac:dyDescent="0.25">
      <c r="A220" s="11"/>
      <c r="B220" s="27" t="s">
        <v>590</v>
      </c>
      <c r="C220" s="23" t="s">
        <v>591</v>
      </c>
      <c r="D220" s="105" t="s">
        <v>590</v>
      </c>
      <c r="E220" s="106" t="s">
        <v>592</v>
      </c>
      <c r="F220" s="16">
        <v>392.88692804868901</v>
      </c>
      <c r="G220" s="16">
        <v>354.74463677339497</v>
      </c>
      <c r="H220" s="16">
        <v>38.1422912752939</v>
      </c>
      <c r="I220" s="16">
        <v>0</v>
      </c>
      <c r="J220" s="16">
        <v>38.1422912752939</v>
      </c>
      <c r="K220" s="16">
        <v>46.996875180580702</v>
      </c>
      <c r="L220" s="16">
        <v>8.85458390528688</v>
      </c>
      <c r="M220" s="16">
        <v>0</v>
      </c>
      <c r="N220" s="16">
        <v>0</v>
      </c>
      <c r="O220" s="28">
        <v>0</v>
      </c>
    </row>
    <row r="221" spans="1:56" s="2" customFormat="1" x14ac:dyDescent="0.25">
      <c r="A221" s="11"/>
      <c r="B221" s="27" t="s">
        <v>593</v>
      </c>
      <c r="C221" s="23" t="s">
        <v>594</v>
      </c>
      <c r="D221" s="105" t="s">
        <v>593</v>
      </c>
      <c r="E221" s="106" t="s">
        <v>595</v>
      </c>
      <c r="F221" s="16">
        <v>570.66873596547202</v>
      </c>
      <c r="G221" s="16">
        <v>535.27896829571898</v>
      </c>
      <c r="H221" s="16">
        <v>35.389767669752601</v>
      </c>
      <c r="I221" s="16">
        <v>1.34722101659369</v>
      </c>
      <c r="J221" s="16">
        <v>34.042546653158901</v>
      </c>
      <c r="K221" s="16">
        <v>58.233374526597302</v>
      </c>
      <c r="L221" s="16">
        <v>22.843606856844701</v>
      </c>
      <c r="M221" s="16">
        <v>0</v>
      </c>
      <c r="N221" s="16">
        <v>0</v>
      </c>
      <c r="O221" s="28">
        <v>0</v>
      </c>
    </row>
    <row r="222" spans="1:56" s="2" customFormat="1" x14ac:dyDescent="0.25">
      <c r="A222" s="11"/>
      <c r="B222" s="27" t="s">
        <v>596</v>
      </c>
      <c r="C222" s="23" t="s">
        <v>597</v>
      </c>
      <c r="D222" s="105" t="s">
        <v>596</v>
      </c>
      <c r="E222" s="106" t="s">
        <v>598</v>
      </c>
      <c r="F222" s="16">
        <v>6.7872411220683002</v>
      </c>
      <c r="G222" s="16">
        <v>6.9492690694025097</v>
      </c>
      <c r="H222" s="16">
        <v>-0.162027947334211</v>
      </c>
      <c r="I222" s="16">
        <v>0</v>
      </c>
      <c r="J222" s="16">
        <v>-0.162027947334211</v>
      </c>
      <c r="K222" s="16">
        <v>9.7733252665789E-2</v>
      </c>
      <c r="L222" s="16">
        <v>0.25976120000000003</v>
      </c>
      <c r="M222" s="16">
        <v>0</v>
      </c>
      <c r="N222" s="16">
        <v>0</v>
      </c>
      <c r="O222" s="28">
        <v>0</v>
      </c>
    </row>
    <row r="223" spans="1:56" s="2" customFormat="1" x14ac:dyDescent="0.25">
      <c r="A223" s="11"/>
      <c r="B223" s="27" t="s">
        <v>599</v>
      </c>
      <c r="C223" s="23" t="s">
        <v>600</v>
      </c>
      <c r="D223" s="105" t="s">
        <v>599</v>
      </c>
      <c r="E223" s="106" t="s">
        <v>601</v>
      </c>
      <c r="F223" s="16">
        <v>0.82661284211625596</v>
      </c>
      <c r="G223" s="16">
        <v>2.31576207911605</v>
      </c>
      <c r="H223" s="16">
        <v>-1.4891492369997901</v>
      </c>
      <c r="I223" s="16">
        <v>0</v>
      </c>
      <c r="J223" s="16">
        <v>-1.4891492369997901</v>
      </c>
      <c r="K223" s="16">
        <v>0</v>
      </c>
      <c r="L223" s="16">
        <v>1.4891492369997901</v>
      </c>
      <c r="M223" s="16">
        <v>0</v>
      </c>
      <c r="N223" s="16">
        <v>0</v>
      </c>
      <c r="O223" s="28">
        <v>0</v>
      </c>
    </row>
    <row r="224" spans="1:56" s="2" customFormat="1" x14ac:dyDescent="0.25">
      <c r="A224" s="11"/>
      <c r="B224" s="27" t="s">
        <v>602</v>
      </c>
      <c r="C224" s="23" t="s">
        <v>603</v>
      </c>
      <c r="D224" s="105" t="s">
        <v>602</v>
      </c>
      <c r="E224" s="106" t="s">
        <v>604</v>
      </c>
      <c r="F224" s="16" t="s">
        <v>19</v>
      </c>
      <c r="G224" s="16">
        <v>0</v>
      </c>
      <c r="H224" s="16" t="s">
        <v>19</v>
      </c>
      <c r="I224" s="16" t="s">
        <v>19</v>
      </c>
      <c r="J224" s="16" t="s">
        <v>19</v>
      </c>
      <c r="K224" s="16" t="s">
        <v>19</v>
      </c>
      <c r="L224" s="16" t="s">
        <v>19</v>
      </c>
      <c r="M224" s="16" t="s">
        <v>19</v>
      </c>
      <c r="N224" s="16" t="s">
        <v>19</v>
      </c>
      <c r="O224" s="28" t="s">
        <v>19</v>
      </c>
    </row>
    <row r="225" spans="1:56" s="2" customFormat="1" x14ac:dyDescent="0.25">
      <c r="A225" s="11"/>
      <c r="B225" s="27" t="s">
        <v>605</v>
      </c>
      <c r="C225" s="23" t="s">
        <v>606</v>
      </c>
      <c r="D225" s="105" t="s">
        <v>605</v>
      </c>
      <c r="E225" s="106" t="s">
        <v>607</v>
      </c>
      <c r="F225" s="16" t="s">
        <v>19</v>
      </c>
      <c r="G225" s="16" t="s">
        <v>19</v>
      </c>
      <c r="H225" s="16" t="s">
        <v>19</v>
      </c>
      <c r="I225" s="16" t="s">
        <v>19</v>
      </c>
      <c r="J225" s="16" t="s">
        <v>19</v>
      </c>
      <c r="K225" s="16" t="s">
        <v>19</v>
      </c>
      <c r="L225" s="16" t="s">
        <v>19</v>
      </c>
      <c r="M225" s="16" t="s">
        <v>19</v>
      </c>
      <c r="N225" s="16" t="s">
        <v>19</v>
      </c>
      <c r="O225" s="28" t="s">
        <v>19</v>
      </c>
    </row>
    <row r="226" spans="1:56" s="2" customFormat="1" ht="12" thickBot="1" x14ac:dyDescent="0.3">
      <c r="A226" s="11"/>
      <c r="B226" s="27" t="s">
        <v>608</v>
      </c>
      <c r="C226" s="23" t="s">
        <v>609</v>
      </c>
      <c r="D226" s="105" t="s">
        <v>608</v>
      </c>
      <c r="E226" s="106" t="s">
        <v>610</v>
      </c>
      <c r="F226" s="16">
        <v>-0.37285800000000002</v>
      </c>
      <c r="G226" s="16">
        <v>0</v>
      </c>
      <c r="H226" s="16">
        <v>-0.37285800000000002</v>
      </c>
      <c r="I226" s="16">
        <v>0</v>
      </c>
      <c r="J226" s="16">
        <v>-0.37285800000000002</v>
      </c>
      <c r="K226" s="16">
        <v>5.3004000000000003E-2</v>
      </c>
      <c r="L226" s="16">
        <v>0.42586200000000002</v>
      </c>
      <c r="M226" s="16">
        <v>0</v>
      </c>
      <c r="N226" s="16">
        <v>0</v>
      </c>
      <c r="O226" s="28">
        <v>0</v>
      </c>
    </row>
    <row r="227" spans="1:56" s="24" customFormat="1" ht="21" x14ac:dyDescent="0.25">
      <c r="A227" s="21"/>
      <c r="B227" s="31" t="s">
        <v>611</v>
      </c>
      <c r="C227" s="23" t="s">
        <v>612</v>
      </c>
      <c r="D227" s="105" t="s">
        <v>613</v>
      </c>
      <c r="E227" s="108" t="s">
        <v>193</v>
      </c>
      <c r="F227" s="16" t="s">
        <v>19</v>
      </c>
      <c r="G227" s="16" t="s">
        <v>19</v>
      </c>
      <c r="H227" s="16" t="s">
        <v>19</v>
      </c>
      <c r="I227" s="16" t="s">
        <v>19</v>
      </c>
      <c r="J227" s="16" t="s">
        <v>19</v>
      </c>
      <c r="K227" s="16" t="s">
        <v>19</v>
      </c>
      <c r="L227" s="16" t="s">
        <v>19</v>
      </c>
      <c r="M227" s="16" t="s">
        <v>19</v>
      </c>
      <c r="N227" s="16" t="s">
        <v>19</v>
      </c>
      <c r="O227" s="28" t="s">
        <v>19</v>
      </c>
    </row>
    <row r="228" spans="1:56" s="24" customFormat="1" ht="31.5" x14ac:dyDescent="0.25">
      <c r="A228" s="21"/>
      <c r="B228" s="63" t="s">
        <v>194</v>
      </c>
      <c r="C228" s="72"/>
      <c r="D228" s="63" t="s">
        <v>194</v>
      </c>
      <c r="E228" s="109" t="s">
        <v>195</v>
      </c>
      <c r="F228" s="110">
        <f>SUM(F218:F226)</f>
        <v>2408.3506913717392</v>
      </c>
      <c r="G228" s="110">
        <f t="shared" ref="G228:O228" si="21">SUM(G218:G226)</f>
        <v>2239.5914116154308</v>
      </c>
      <c r="H228" s="110">
        <f t="shared" si="21"/>
        <v>168.75927975630185</v>
      </c>
      <c r="I228" s="110">
        <f t="shared" si="21"/>
        <v>47.019582016593695</v>
      </c>
      <c r="J228" s="110">
        <f t="shared" si="21"/>
        <v>121.73969773970819</v>
      </c>
      <c r="K228" s="110">
        <f t="shared" si="21"/>
        <v>257.11109959740548</v>
      </c>
      <c r="L228" s="110">
        <f t="shared" si="21"/>
        <v>88.351819841103648</v>
      </c>
      <c r="M228" s="110">
        <f t="shared" si="21"/>
        <v>40.000080999999994</v>
      </c>
      <c r="N228" s="110">
        <f t="shared" si="21"/>
        <v>40.000124999999997</v>
      </c>
      <c r="O228" s="111">
        <f t="shared" si="21"/>
        <v>4.3999999999999999E-5</v>
      </c>
    </row>
    <row r="229" spans="1:56" s="24" customFormat="1" ht="32.25" thickBot="1" x14ac:dyDescent="0.3">
      <c r="A229" s="21"/>
      <c r="B229" s="64"/>
      <c r="C229" s="73"/>
      <c r="D229" s="112"/>
      <c r="E229" s="113" t="s">
        <v>614</v>
      </c>
      <c r="F229" s="110" t="str">
        <f>IF(COUNTA(F218:F227)&gt;0,IF(F227="c","c",SUM(F227:F228)),"")</f>
        <v>c</v>
      </c>
      <c r="G229" s="110" t="str">
        <f t="shared" ref="G229:O229" si="22">IF(COUNTA(G218:G227)&gt;0,IF(G227="c","c",SUM(G227:G228)),"")</f>
        <v>c</v>
      </c>
      <c r="H229" s="110" t="str">
        <f t="shared" si="22"/>
        <v>c</v>
      </c>
      <c r="I229" s="110" t="str">
        <f t="shared" si="22"/>
        <v>c</v>
      </c>
      <c r="J229" s="110" t="str">
        <f t="shared" si="22"/>
        <v>c</v>
      </c>
      <c r="K229" s="110" t="str">
        <f t="shared" si="22"/>
        <v>c</v>
      </c>
      <c r="L229" s="110" t="str">
        <f t="shared" si="22"/>
        <v>c</v>
      </c>
      <c r="M229" s="110" t="str">
        <f t="shared" si="22"/>
        <v>c</v>
      </c>
      <c r="N229" s="110" t="str">
        <f t="shared" si="22"/>
        <v>c</v>
      </c>
      <c r="O229" s="111" t="str">
        <f t="shared" si="22"/>
        <v>c</v>
      </c>
    </row>
    <row r="230" spans="1:56" s="2" customFormat="1" ht="12" thickBot="1" x14ac:dyDescent="0.3">
      <c r="A230" s="23"/>
      <c r="B230" s="25"/>
      <c r="C230" s="23"/>
      <c r="D230" s="114"/>
      <c r="E230" s="115" t="s">
        <v>197</v>
      </c>
      <c r="F230" s="116" t="str">
        <f t="shared" ref="F230:O230" si="23">IF(F227="c","",IF(AND(IF((COUNTIF(F218:F226,"c"))&gt;0,1,0)=1,F227=""),"Please provide Not Specified (Including Confidential)",""))</f>
        <v/>
      </c>
      <c r="G230" s="116" t="str">
        <f t="shared" si="23"/>
        <v/>
      </c>
      <c r="H230" s="116" t="str">
        <f t="shared" si="23"/>
        <v/>
      </c>
      <c r="I230" s="116" t="str">
        <f t="shared" si="23"/>
        <v/>
      </c>
      <c r="J230" s="116" t="str">
        <f t="shared" si="23"/>
        <v/>
      </c>
      <c r="K230" s="116" t="str">
        <f t="shared" si="23"/>
        <v/>
      </c>
      <c r="L230" s="116" t="str">
        <f t="shared" si="23"/>
        <v/>
      </c>
      <c r="M230" s="116" t="str">
        <f t="shared" si="23"/>
        <v/>
      </c>
      <c r="N230" s="116" t="str">
        <f t="shared" si="23"/>
        <v/>
      </c>
      <c r="O230" s="117" t="str">
        <f t="shared" si="23"/>
        <v/>
      </c>
    </row>
    <row r="231" spans="1:56" s="13" customFormat="1" ht="12" thickBot="1" x14ac:dyDescent="0.3">
      <c r="A231" s="11"/>
      <c r="B231" s="26"/>
      <c r="C231" s="23"/>
      <c r="D231" s="101"/>
      <c r="E231" s="102" t="s">
        <v>615</v>
      </c>
      <c r="F231" s="103"/>
      <c r="G231" s="103"/>
      <c r="H231" s="103"/>
      <c r="I231" s="103"/>
      <c r="J231" s="103"/>
      <c r="K231" s="103"/>
      <c r="L231" s="103"/>
      <c r="M231" s="103"/>
      <c r="N231" s="103"/>
      <c r="O231" s="104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</row>
    <row r="232" spans="1:56" s="2" customFormat="1" x14ac:dyDescent="0.25">
      <c r="A232" s="11"/>
      <c r="B232" s="27" t="s">
        <v>616</v>
      </c>
      <c r="C232" s="23" t="s">
        <v>617</v>
      </c>
      <c r="D232" s="105" t="s">
        <v>616</v>
      </c>
      <c r="E232" s="106" t="s">
        <v>618</v>
      </c>
      <c r="F232" s="16">
        <v>-9.2863673212940007E-2</v>
      </c>
      <c r="G232" s="16" t="s">
        <v>19</v>
      </c>
      <c r="H232" s="16" t="s">
        <v>19</v>
      </c>
      <c r="I232" s="16" t="s">
        <v>19</v>
      </c>
      <c r="J232" s="16" t="s">
        <v>19</v>
      </c>
      <c r="K232" s="16" t="s">
        <v>19</v>
      </c>
      <c r="L232" s="16" t="s">
        <v>19</v>
      </c>
      <c r="M232" s="16">
        <v>0</v>
      </c>
      <c r="N232" s="16">
        <v>0</v>
      </c>
      <c r="O232" s="28">
        <v>0</v>
      </c>
    </row>
    <row r="233" spans="1:56" s="2" customFormat="1" x14ac:dyDescent="0.25">
      <c r="A233" s="11"/>
      <c r="B233" s="27" t="s">
        <v>619</v>
      </c>
      <c r="C233" s="23" t="s">
        <v>620</v>
      </c>
      <c r="D233" s="105" t="s">
        <v>619</v>
      </c>
      <c r="E233" s="106" t="s">
        <v>621</v>
      </c>
      <c r="F233" s="16">
        <v>1.21983064834204</v>
      </c>
      <c r="G233" s="16" t="s">
        <v>19</v>
      </c>
      <c r="H233" s="16" t="s">
        <v>19</v>
      </c>
      <c r="I233" s="16" t="s">
        <v>19</v>
      </c>
      <c r="J233" s="16" t="s">
        <v>19</v>
      </c>
      <c r="K233" s="16" t="s">
        <v>19</v>
      </c>
      <c r="L233" s="16" t="s">
        <v>19</v>
      </c>
      <c r="M233" s="16">
        <v>0</v>
      </c>
      <c r="N233" s="16">
        <v>0</v>
      </c>
      <c r="O233" s="28">
        <v>0</v>
      </c>
    </row>
    <row r="234" spans="1:56" s="2" customFormat="1" x14ac:dyDescent="0.25">
      <c r="A234" s="11"/>
      <c r="B234" s="27" t="s">
        <v>622</v>
      </c>
      <c r="C234" s="23" t="s">
        <v>623</v>
      </c>
      <c r="D234" s="105" t="s">
        <v>622</v>
      </c>
      <c r="E234" s="106" t="s">
        <v>624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28">
        <v>0</v>
      </c>
    </row>
    <row r="235" spans="1:56" s="2" customFormat="1" x14ac:dyDescent="0.25">
      <c r="A235" s="11"/>
      <c r="B235" s="27" t="s">
        <v>625</v>
      </c>
      <c r="C235" s="23" t="s">
        <v>626</v>
      </c>
      <c r="D235" s="105" t="s">
        <v>625</v>
      </c>
      <c r="E235" s="106" t="s">
        <v>627</v>
      </c>
      <c r="F235" s="16"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28">
        <v>0</v>
      </c>
    </row>
    <row r="236" spans="1:56" s="2" customFormat="1" x14ac:dyDescent="0.25">
      <c r="A236" s="11"/>
      <c r="B236" s="27" t="s">
        <v>628</v>
      </c>
      <c r="C236" s="23" t="s">
        <v>629</v>
      </c>
      <c r="D236" s="105" t="s">
        <v>628</v>
      </c>
      <c r="E236" s="106" t="s">
        <v>630</v>
      </c>
      <c r="F236" s="16">
        <v>0.34101456642490702</v>
      </c>
      <c r="G236" s="16">
        <v>0.32467056642490699</v>
      </c>
      <c r="H236" s="16">
        <v>1.6344000000000001E-2</v>
      </c>
      <c r="I236" s="16">
        <v>0</v>
      </c>
      <c r="J236" s="16">
        <v>1.6344000000000001E-2</v>
      </c>
      <c r="K236" s="16">
        <v>0.19794400000000001</v>
      </c>
      <c r="L236" s="16">
        <v>0.18160000000000001</v>
      </c>
      <c r="M236" s="16">
        <v>0</v>
      </c>
      <c r="N236" s="16">
        <v>0</v>
      </c>
      <c r="O236" s="28">
        <v>0</v>
      </c>
    </row>
    <row r="237" spans="1:56" s="2" customFormat="1" x14ac:dyDescent="0.25">
      <c r="A237" s="11"/>
      <c r="B237" s="27" t="s">
        <v>631</v>
      </c>
      <c r="C237" s="23" t="s">
        <v>632</v>
      </c>
      <c r="D237" s="105" t="s">
        <v>631</v>
      </c>
      <c r="E237" s="106" t="s">
        <v>633</v>
      </c>
      <c r="F237" s="16">
        <v>144.740492486135</v>
      </c>
      <c r="G237" s="16">
        <v>126.069809854642</v>
      </c>
      <c r="H237" s="16">
        <v>18.6706826314933</v>
      </c>
      <c r="I237" s="16">
        <v>0</v>
      </c>
      <c r="J237" s="16">
        <v>18.6706826314933</v>
      </c>
      <c r="K237" s="16">
        <v>20.572150931364401</v>
      </c>
      <c r="L237" s="16">
        <v>1.9014682998710899</v>
      </c>
      <c r="M237" s="16">
        <v>0</v>
      </c>
      <c r="N237" s="16">
        <v>0</v>
      </c>
      <c r="O237" s="28">
        <v>0</v>
      </c>
    </row>
    <row r="238" spans="1:56" s="2" customFormat="1" x14ac:dyDescent="0.25">
      <c r="A238" s="11"/>
      <c r="B238" s="27" t="s">
        <v>634</v>
      </c>
      <c r="C238" s="23" t="s">
        <v>635</v>
      </c>
      <c r="D238" s="105" t="s">
        <v>634</v>
      </c>
      <c r="E238" s="106" t="s">
        <v>636</v>
      </c>
      <c r="F238" s="16">
        <v>4.2343007681207503</v>
      </c>
      <c r="G238" s="16">
        <v>5.2427531232439204</v>
      </c>
      <c r="H238" s="16">
        <v>-1.0084523551231701</v>
      </c>
      <c r="I238" s="16">
        <v>0</v>
      </c>
      <c r="J238" s="16">
        <v>-1.0084523551231701</v>
      </c>
      <c r="K238" s="16">
        <v>0.40740137999999998</v>
      </c>
      <c r="L238" s="16">
        <v>1.4158537351231699</v>
      </c>
      <c r="M238" s="16">
        <v>0</v>
      </c>
      <c r="N238" s="16">
        <v>0</v>
      </c>
      <c r="O238" s="28">
        <v>0</v>
      </c>
    </row>
    <row r="239" spans="1:56" s="2" customFormat="1" x14ac:dyDescent="0.25">
      <c r="A239" s="11"/>
      <c r="B239" s="27" t="s">
        <v>637</v>
      </c>
      <c r="C239" s="23" t="s">
        <v>638</v>
      </c>
      <c r="D239" s="105" t="s">
        <v>637</v>
      </c>
      <c r="E239" s="106" t="s">
        <v>639</v>
      </c>
      <c r="F239" s="16">
        <v>3209.53680884802</v>
      </c>
      <c r="G239" s="16">
        <v>1242.7097919114401</v>
      </c>
      <c r="H239" s="16">
        <v>1966.8270169365801</v>
      </c>
      <c r="I239" s="16">
        <v>46.784354714112602</v>
      </c>
      <c r="J239" s="16">
        <v>1920.04266222246</v>
      </c>
      <c r="K239" s="16">
        <v>2010.0004379024251</v>
      </c>
      <c r="L239" s="16">
        <v>43.173420965848003</v>
      </c>
      <c r="M239" s="16">
        <v>1459.50936823252</v>
      </c>
      <c r="N239" s="16">
        <v>1459.5625802325201</v>
      </c>
      <c r="O239" s="28">
        <v>5.3212000000000002E-2</v>
      </c>
    </row>
    <row r="240" spans="1:56" s="2" customFormat="1" x14ac:dyDescent="0.25">
      <c r="A240" s="11"/>
      <c r="B240" s="27" t="s">
        <v>640</v>
      </c>
      <c r="C240" s="23" t="s">
        <v>641</v>
      </c>
      <c r="D240" s="105" t="s">
        <v>640</v>
      </c>
      <c r="E240" s="106" t="s">
        <v>642</v>
      </c>
      <c r="F240" s="16">
        <v>173.657285996784</v>
      </c>
      <c r="G240" s="16">
        <v>138.372504165848</v>
      </c>
      <c r="H240" s="16">
        <v>35.284781830936701</v>
      </c>
      <c r="I240" s="16">
        <v>6.8900000000000003E-3</v>
      </c>
      <c r="J240" s="16">
        <v>35.277891830936703</v>
      </c>
      <c r="K240" s="16">
        <v>43.5597346484263</v>
      </c>
      <c r="L240" s="16">
        <v>8.2749528174896501</v>
      </c>
      <c r="M240" s="16">
        <v>0</v>
      </c>
      <c r="N240" s="16">
        <v>0</v>
      </c>
      <c r="O240" s="28">
        <v>0</v>
      </c>
    </row>
    <row r="241" spans="1:15" s="2" customFormat="1" x14ac:dyDescent="0.25">
      <c r="A241" s="11"/>
      <c r="B241" s="27" t="s">
        <v>643</v>
      </c>
      <c r="C241" s="23" t="s">
        <v>644</v>
      </c>
      <c r="D241" s="105" t="s">
        <v>643</v>
      </c>
      <c r="E241" s="106" t="s">
        <v>645</v>
      </c>
      <c r="F241" s="16">
        <v>1.0729477787056301</v>
      </c>
      <c r="G241" s="16" t="s">
        <v>19</v>
      </c>
      <c r="H241" s="16" t="s">
        <v>19</v>
      </c>
      <c r="I241" s="16" t="s">
        <v>19</v>
      </c>
      <c r="J241" s="16" t="s">
        <v>19</v>
      </c>
      <c r="K241" s="16" t="s">
        <v>19</v>
      </c>
      <c r="L241" s="16" t="s">
        <v>19</v>
      </c>
      <c r="M241" s="16">
        <v>0</v>
      </c>
      <c r="N241" s="16">
        <v>0</v>
      </c>
      <c r="O241" s="28">
        <v>0</v>
      </c>
    </row>
    <row r="242" spans="1:15" s="2" customFormat="1" x14ac:dyDescent="0.25">
      <c r="A242" s="11"/>
      <c r="B242" s="27" t="s">
        <v>646</v>
      </c>
      <c r="C242" s="23" t="s">
        <v>647</v>
      </c>
      <c r="D242" s="105" t="s">
        <v>646</v>
      </c>
      <c r="E242" s="106" t="s">
        <v>648</v>
      </c>
      <c r="F242" s="16">
        <v>-0.52510904775768497</v>
      </c>
      <c r="G242" s="16">
        <v>2.1462170903871498</v>
      </c>
      <c r="H242" s="16">
        <v>-2.6713261381448299</v>
      </c>
      <c r="I242" s="16">
        <v>0</v>
      </c>
      <c r="J242" s="16">
        <v>-2.6713261381448299</v>
      </c>
      <c r="K242" s="16">
        <v>0.66730046185515701</v>
      </c>
      <c r="L242" s="16">
        <v>3.3386265999999898</v>
      </c>
      <c r="M242" s="16">
        <v>0</v>
      </c>
      <c r="N242" s="16">
        <v>0</v>
      </c>
      <c r="O242" s="28">
        <v>0</v>
      </c>
    </row>
    <row r="243" spans="1:15" s="2" customFormat="1" x14ac:dyDescent="0.25">
      <c r="A243" s="11"/>
      <c r="B243" s="27" t="s">
        <v>649</v>
      </c>
      <c r="C243" s="23" t="s">
        <v>650</v>
      </c>
      <c r="D243" s="105" t="s">
        <v>649</v>
      </c>
      <c r="E243" s="106" t="s">
        <v>651</v>
      </c>
      <c r="F243" s="16">
        <v>0.18207982635209399</v>
      </c>
      <c r="G243" s="16">
        <v>6.9578263520940001E-3</v>
      </c>
      <c r="H243" s="16">
        <v>0.175122</v>
      </c>
      <c r="I243" s="16">
        <v>0</v>
      </c>
      <c r="J243" s="16">
        <v>0.175122</v>
      </c>
      <c r="K243" s="16">
        <v>0.175122</v>
      </c>
      <c r="L243" s="16">
        <v>0</v>
      </c>
      <c r="M243" s="16">
        <v>0</v>
      </c>
      <c r="N243" s="16">
        <v>0</v>
      </c>
      <c r="O243" s="28">
        <v>0</v>
      </c>
    </row>
    <row r="244" spans="1:15" s="2" customFormat="1" x14ac:dyDescent="0.25">
      <c r="A244" s="11"/>
      <c r="B244" s="27" t="s">
        <v>652</v>
      </c>
      <c r="C244" s="23" t="s">
        <v>653</v>
      </c>
      <c r="D244" s="105" t="s">
        <v>652</v>
      </c>
      <c r="E244" s="106" t="s">
        <v>654</v>
      </c>
      <c r="F244" s="16">
        <v>0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28">
        <v>0</v>
      </c>
    </row>
    <row r="245" spans="1:15" s="2" customFormat="1" x14ac:dyDescent="0.25">
      <c r="A245" s="11"/>
      <c r="B245" s="27" t="s">
        <v>655</v>
      </c>
      <c r="C245" s="23" t="s">
        <v>656</v>
      </c>
      <c r="D245" s="105" t="s">
        <v>655</v>
      </c>
      <c r="E245" s="106" t="s">
        <v>657</v>
      </c>
      <c r="F245" s="16">
        <v>-8.6429150439844804</v>
      </c>
      <c r="G245" s="16">
        <v>0</v>
      </c>
      <c r="H245" s="16">
        <v>-8.6429150439844804</v>
      </c>
      <c r="I245" s="16">
        <v>0</v>
      </c>
      <c r="J245" s="16">
        <v>-8.6429150439844804</v>
      </c>
      <c r="K245" s="16">
        <v>2.9499999999999998E-2</v>
      </c>
      <c r="L245" s="16">
        <v>8.6724150439844792</v>
      </c>
      <c r="M245" s="16">
        <v>0</v>
      </c>
      <c r="N245" s="16">
        <v>0</v>
      </c>
      <c r="O245" s="28">
        <v>0</v>
      </c>
    </row>
    <row r="246" spans="1:15" s="2" customFormat="1" x14ac:dyDescent="0.25">
      <c r="A246" s="11"/>
      <c r="B246" s="27" t="s">
        <v>658</v>
      </c>
      <c r="C246" s="23" t="s">
        <v>659</v>
      </c>
      <c r="D246" s="105" t="s">
        <v>658</v>
      </c>
      <c r="E246" s="106" t="s">
        <v>660</v>
      </c>
      <c r="F246" s="16">
        <v>8.8307999999999998E-2</v>
      </c>
      <c r="G246" s="16">
        <v>0</v>
      </c>
      <c r="H246" s="16">
        <v>8.8307999999999998E-2</v>
      </c>
      <c r="I246" s="16">
        <v>0</v>
      </c>
      <c r="J246" s="16">
        <v>8.8307999999999998E-2</v>
      </c>
      <c r="K246" s="16">
        <v>8.8307999999999998E-2</v>
      </c>
      <c r="L246" s="16">
        <v>0</v>
      </c>
      <c r="M246" s="16">
        <v>0</v>
      </c>
      <c r="N246" s="16">
        <v>0</v>
      </c>
      <c r="O246" s="28">
        <v>0</v>
      </c>
    </row>
    <row r="247" spans="1:15" s="2" customFormat="1" x14ac:dyDescent="0.25">
      <c r="A247" s="11"/>
      <c r="B247" s="27" t="s">
        <v>661</v>
      </c>
      <c r="C247" s="23" t="s">
        <v>662</v>
      </c>
      <c r="D247" s="105" t="s">
        <v>661</v>
      </c>
      <c r="E247" s="106" t="s">
        <v>663</v>
      </c>
      <c r="F247" s="16">
        <v>0.51882746250733802</v>
      </c>
      <c r="G247" s="16">
        <v>0.13116546250733799</v>
      </c>
      <c r="H247" s="16">
        <v>0.38766200000000001</v>
      </c>
      <c r="I247" s="16">
        <v>0</v>
      </c>
      <c r="J247" s="16">
        <v>0.38766200000000001</v>
      </c>
      <c r="K247" s="16">
        <v>0.38766200000000001</v>
      </c>
      <c r="L247" s="16">
        <v>0</v>
      </c>
      <c r="M247" s="16">
        <v>0</v>
      </c>
      <c r="N247" s="16">
        <v>0</v>
      </c>
      <c r="O247" s="28">
        <v>0</v>
      </c>
    </row>
    <row r="248" spans="1:15" s="2" customFormat="1" x14ac:dyDescent="0.25">
      <c r="A248" s="11"/>
      <c r="B248" s="27" t="s">
        <v>664</v>
      </c>
      <c r="C248" s="23" t="s">
        <v>665</v>
      </c>
      <c r="D248" s="105" t="s">
        <v>664</v>
      </c>
      <c r="E248" s="106" t="s">
        <v>666</v>
      </c>
      <c r="F248" s="16">
        <v>2805.4145410986698</v>
      </c>
      <c r="G248" s="16">
        <v>2164.5717440396702</v>
      </c>
      <c r="H248" s="16">
        <v>640.84279705899905</v>
      </c>
      <c r="I248" s="16">
        <v>0</v>
      </c>
      <c r="J248" s="16">
        <v>640.84279705899905</v>
      </c>
      <c r="K248" s="16">
        <v>683.84079852170805</v>
      </c>
      <c r="L248" s="16">
        <v>42.998001462709098</v>
      </c>
      <c r="M248" s="16">
        <v>133.74850000000001</v>
      </c>
      <c r="N248" s="16">
        <v>133.74850000000001</v>
      </c>
      <c r="O248" s="28">
        <v>0</v>
      </c>
    </row>
    <row r="249" spans="1:15" s="2" customFormat="1" x14ac:dyDescent="0.25">
      <c r="A249" s="11"/>
      <c r="B249" s="27" t="s">
        <v>667</v>
      </c>
      <c r="C249" s="23" t="s">
        <v>668</v>
      </c>
      <c r="D249" s="105" t="s">
        <v>667</v>
      </c>
      <c r="E249" s="106" t="s">
        <v>669</v>
      </c>
      <c r="F249" s="16">
        <v>6.5165571044746304</v>
      </c>
      <c r="G249" s="16">
        <v>2.1462538501050599</v>
      </c>
      <c r="H249" s="16">
        <v>4.3703032543695697</v>
      </c>
      <c r="I249" s="16">
        <v>0</v>
      </c>
      <c r="J249" s="16">
        <v>4.3703032543695697</v>
      </c>
      <c r="K249" s="16">
        <v>4.3703032543695679</v>
      </c>
      <c r="L249" s="16">
        <v>0</v>
      </c>
      <c r="M249" s="16">
        <v>3.4709356900000001</v>
      </c>
      <c r="N249" s="16">
        <v>3.4709356900000001</v>
      </c>
      <c r="O249" s="28">
        <v>0</v>
      </c>
    </row>
    <row r="250" spans="1:15" s="2" customFormat="1" x14ac:dyDescent="0.25">
      <c r="A250" s="11"/>
      <c r="B250" s="27" t="s">
        <v>670</v>
      </c>
      <c r="C250" s="23" t="s">
        <v>671</v>
      </c>
      <c r="D250" s="105" t="s">
        <v>670</v>
      </c>
      <c r="E250" s="106" t="s">
        <v>672</v>
      </c>
      <c r="F250" s="16">
        <v>370.26056141176798</v>
      </c>
      <c r="G250" s="16">
        <v>237.89266621093699</v>
      </c>
      <c r="H250" s="16">
        <v>132.36789520083099</v>
      </c>
      <c r="I250" s="16">
        <v>0</v>
      </c>
      <c r="J250" s="16">
        <v>132.36789520083099</v>
      </c>
      <c r="K250" s="16">
        <v>132.98106372391101</v>
      </c>
      <c r="L250" s="16">
        <v>0.61316852307928904</v>
      </c>
      <c r="M250" s="16">
        <v>0</v>
      </c>
      <c r="N250" s="16">
        <v>0</v>
      </c>
      <c r="O250" s="28">
        <v>0</v>
      </c>
    </row>
    <row r="251" spans="1:15" s="2" customFormat="1" x14ac:dyDescent="0.25">
      <c r="A251" s="11"/>
      <c r="B251" s="27" t="s">
        <v>673</v>
      </c>
      <c r="C251" s="23" t="s">
        <v>674</v>
      </c>
      <c r="D251" s="105" t="s">
        <v>673</v>
      </c>
      <c r="E251" s="106" t="s">
        <v>675</v>
      </c>
      <c r="F251" s="16">
        <v>578.49933423159905</v>
      </c>
      <c r="G251" s="16">
        <v>568.009629678897</v>
      </c>
      <c r="H251" s="16">
        <v>10.489704552702401</v>
      </c>
      <c r="I251" s="16">
        <v>0</v>
      </c>
      <c r="J251" s="16">
        <v>10.489704552702401</v>
      </c>
      <c r="K251" s="16">
        <v>13.997473255250201</v>
      </c>
      <c r="L251" s="16">
        <v>3.5077687025477799</v>
      </c>
      <c r="M251" s="16">
        <v>0</v>
      </c>
      <c r="N251" s="16">
        <v>0</v>
      </c>
      <c r="O251" s="28">
        <v>0</v>
      </c>
    </row>
    <row r="252" spans="1:15" s="2" customFormat="1" x14ac:dyDescent="0.25">
      <c r="A252" s="11"/>
      <c r="B252" s="27" t="s">
        <v>676</v>
      </c>
      <c r="C252" s="23" t="s">
        <v>677</v>
      </c>
      <c r="D252" s="105" t="s">
        <v>676</v>
      </c>
      <c r="E252" s="106" t="s">
        <v>678</v>
      </c>
      <c r="F252" s="16">
        <v>0</v>
      </c>
      <c r="G252" s="16">
        <v>0</v>
      </c>
      <c r="H252" s="16">
        <v>0</v>
      </c>
      <c r="I252" s="16">
        <v>0</v>
      </c>
      <c r="J252" s="16">
        <v>0</v>
      </c>
      <c r="K252" s="16">
        <v>0</v>
      </c>
      <c r="L252" s="16">
        <v>0</v>
      </c>
      <c r="M252" s="16">
        <v>0</v>
      </c>
      <c r="N252" s="16">
        <v>0</v>
      </c>
      <c r="O252" s="28">
        <v>0</v>
      </c>
    </row>
    <row r="253" spans="1:15" s="2" customFormat="1" x14ac:dyDescent="0.25">
      <c r="A253" s="11"/>
      <c r="B253" s="27" t="s">
        <v>679</v>
      </c>
      <c r="C253" s="23" t="s">
        <v>680</v>
      </c>
      <c r="D253" s="105" t="s">
        <v>679</v>
      </c>
      <c r="E253" s="106" t="s">
        <v>681</v>
      </c>
      <c r="F253" s="16" t="s">
        <v>19</v>
      </c>
      <c r="G253" s="16" t="s">
        <v>19</v>
      </c>
      <c r="H253" s="16">
        <v>-8.6511913537559992E-3</v>
      </c>
      <c r="I253" s="16">
        <v>0</v>
      </c>
      <c r="J253" s="16">
        <v>-8.6511913537559992E-3</v>
      </c>
      <c r="K253" s="16">
        <v>0.11369360961496799</v>
      </c>
      <c r="L253" s="16">
        <v>0.12234480096872399</v>
      </c>
      <c r="M253" s="16" t="s">
        <v>19</v>
      </c>
      <c r="N253" s="16" t="s">
        <v>19</v>
      </c>
      <c r="O253" s="28" t="s">
        <v>19</v>
      </c>
    </row>
    <row r="254" spans="1:15" s="2" customFormat="1" x14ac:dyDescent="0.25">
      <c r="A254" s="11"/>
      <c r="B254" s="27" t="s">
        <v>682</v>
      </c>
      <c r="C254" s="23" t="s">
        <v>683</v>
      </c>
      <c r="D254" s="105" t="s">
        <v>682</v>
      </c>
      <c r="E254" s="106" t="s">
        <v>684</v>
      </c>
      <c r="F254" s="16">
        <v>129.97586293759599</v>
      </c>
      <c r="G254" s="16">
        <v>32.491140547286598</v>
      </c>
      <c r="H254" s="16">
        <v>97.484722390309301</v>
      </c>
      <c r="I254" s="16">
        <v>0</v>
      </c>
      <c r="J254" s="16">
        <v>97.484722390309301</v>
      </c>
      <c r="K254" s="16">
        <v>99.651930599675694</v>
      </c>
      <c r="L254" s="16">
        <v>2.16720820936639</v>
      </c>
      <c r="M254" s="16">
        <v>0</v>
      </c>
      <c r="N254" s="16">
        <v>0</v>
      </c>
      <c r="O254" s="28">
        <v>0</v>
      </c>
    </row>
    <row r="255" spans="1:15" s="32" customFormat="1" ht="12" thickBot="1" x14ac:dyDescent="0.3">
      <c r="A255" s="11"/>
      <c r="B255" s="27" t="s">
        <v>685</v>
      </c>
      <c r="C255" s="23" t="s">
        <v>686</v>
      </c>
      <c r="D255" s="105" t="s">
        <v>685</v>
      </c>
      <c r="E255" s="106" t="s">
        <v>687</v>
      </c>
      <c r="F255" s="16" t="s">
        <v>19</v>
      </c>
      <c r="G255" s="16" t="s">
        <v>19</v>
      </c>
      <c r="H255" s="16" t="s">
        <v>19</v>
      </c>
      <c r="I255" s="16" t="s">
        <v>19</v>
      </c>
      <c r="J255" s="16" t="s">
        <v>19</v>
      </c>
      <c r="K255" s="16" t="s">
        <v>19</v>
      </c>
      <c r="L255" s="16" t="s">
        <v>19</v>
      </c>
      <c r="M255" s="16" t="s">
        <v>19</v>
      </c>
      <c r="N255" s="16" t="s">
        <v>19</v>
      </c>
      <c r="O255" s="28" t="s">
        <v>19</v>
      </c>
    </row>
    <row r="256" spans="1:15" s="33" customFormat="1" ht="21" x14ac:dyDescent="0.25">
      <c r="A256" s="21"/>
      <c r="B256" s="29" t="s">
        <v>688</v>
      </c>
      <c r="C256" s="23" t="s">
        <v>689</v>
      </c>
      <c r="D256" s="105" t="s">
        <v>688</v>
      </c>
      <c r="E256" s="108" t="s">
        <v>193</v>
      </c>
      <c r="F256" s="16">
        <v>1863.4433209695442</v>
      </c>
      <c r="G256" s="16">
        <v>1997.0631410022188</v>
      </c>
      <c r="H256" s="16">
        <v>-131.41125408749201</v>
      </c>
      <c r="I256" s="16">
        <v>0</v>
      </c>
      <c r="J256" s="16">
        <v>-131.41125408749201</v>
      </c>
      <c r="K256" s="16">
        <v>3.65901213676662</v>
      </c>
      <c r="L256" s="16">
        <v>135.07026622425801</v>
      </c>
      <c r="M256" s="16">
        <v>0</v>
      </c>
      <c r="N256" s="16">
        <v>0</v>
      </c>
      <c r="O256" s="28">
        <v>0</v>
      </c>
    </row>
    <row r="257" spans="1:56" s="24" customFormat="1" ht="31.5" x14ac:dyDescent="0.25">
      <c r="A257" s="21"/>
      <c r="B257" s="63" t="s">
        <v>194</v>
      </c>
      <c r="C257" s="72"/>
      <c r="D257" s="63" t="s">
        <v>194</v>
      </c>
      <c r="E257" s="109" t="s">
        <v>195</v>
      </c>
      <c r="F257" s="110">
        <f>SUM(F232:F255)</f>
        <v>7416.9978654005445</v>
      </c>
      <c r="G257" s="110">
        <f t="shared" ref="G257:O257" si="24">SUM(G232:G255)</f>
        <v>4520.1153043277418</v>
      </c>
      <c r="H257" s="110">
        <f t="shared" si="24"/>
        <v>2894.6739951276154</v>
      </c>
      <c r="I257" s="110">
        <f t="shared" si="24"/>
        <v>46.791244714112601</v>
      </c>
      <c r="J257" s="110">
        <f t="shared" si="24"/>
        <v>2847.8827504134952</v>
      </c>
      <c r="K257" s="110">
        <f t="shared" si="24"/>
        <v>3011.0408242886006</v>
      </c>
      <c r="L257" s="110">
        <f t="shared" si="24"/>
        <v>116.36682916098766</v>
      </c>
      <c r="M257" s="110">
        <f t="shared" si="24"/>
        <v>1596.72880392252</v>
      </c>
      <c r="N257" s="110">
        <f t="shared" si="24"/>
        <v>1596.78201592252</v>
      </c>
      <c r="O257" s="111">
        <f t="shared" si="24"/>
        <v>5.3212000000000002E-2</v>
      </c>
    </row>
    <row r="258" spans="1:56" s="24" customFormat="1" ht="32.25" thickBot="1" x14ac:dyDescent="0.3">
      <c r="A258" s="21"/>
      <c r="B258" s="64"/>
      <c r="C258" s="73"/>
      <c r="D258" s="112"/>
      <c r="E258" s="113" t="s">
        <v>690</v>
      </c>
      <c r="F258" s="110">
        <f>IF(COUNTA(F232:F256)&gt;0,IF(F256="c","c",SUM(F256:F257)),"")</f>
        <v>9280.441186370088</v>
      </c>
      <c r="G258" s="110">
        <f t="shared" ref="G258:O258" si="25">IF(COUNTA(G232:G256)&gt;0,IF(G256="c","c",SUM(G256:G257)),"")</f>
        <v>6517.1784453299606</v>
      </c>
      <c r="H258" s="110">
        <f t="shared" si="25"/>
        <v>2763.2627410401233</v>
      </c>
      <c r="I258" s="110">
        <f t="shared" si="25"/>
        <v>46.791244714112601</v>
      </c>
      <c r="J258" s="110">
        <f t="shared" si="25"/>
        <v>2716.471496326003</v>
      </c>
      <c r="K258" s="110">
        <f t="shared" si="25"/>
        <v>3014.6998364253673</v>
      </c>
      <c r="L258" s="110">
        <f t="shared" si="25"/>
        <v>251.43709538524567</v>
      </c>
      <c r="M258" s="110">
        <f t="shared" si="25"/>
        <v>1596.72880392252</v>
      </c>
      <c r="N258" s="110">
        <f t="shared" si="25"/>
        <v>1596.78201592252</v>
      </c>
      <c r="O258" s="111">
        <f t="shared" si="25"/>
        <v>5.3212000000000002E-2</v>
      </c>
    </row>
    <row r="259" spans="1:56" s="2" customFormat="1" ht="12" thickBot="1" x14ac:dyDescent="0.3">
      <c r="A259" s="23"/>
      <c r="B259" s="25"/>
      <c r="C259" s="23"/>
      <c r="D259" s="114"/>
      <c r="E259" s="115" t="s">
        <v>197</v>
      </c>
      <c r="F259" s="116" t="str">
        <f t="shared" ref="F259:O259" si="26">IF(F256="c","",IF(AND(IF((COUNTIF(F232:F255,"c"))&gt;0,1,0)=1,F256=""),"Please provide Not Specified (Including Confidential)",""))</f>
        <v/>
      </c>
      <c r="G259" s="116" t="str">
        <f t="shared" si="26"/>
        <v/>
      </c>
      <c r="H259" s="116" t="str">
        <f t="shared" si="26"/>
        <v/>
      </c>
      <c r="I259" s="116" t="str">
        <f t="shared" si="26"/>
        <v/>
      </c>
      <c r="J259" s="116" t="str">
        <f t="shared" si="26"/>
        <v/>
      </c>
      <c r="K259" s="116" t="str">
        <f t="shared" si="26"/>
        <v/>
      </c>
      <c r="L259" s="116" t="str">
        <f t="shared" si="26"/>
        <v/>
      </c>
      <c r="M259" s="116" t="str">
        <f t="shared" si="26"/>
        <v/>
      </c>
      <c r="N259" s="116" t="str">
        <f t="shared" si="26"/>
        <v/>
      </c>
      <c r="O259" s="117" t="str">
        <f t="shared" si="26"/>
        <v/>
      </c>
    </row>
    <row r="260" spans="1:56" s="13" customFormat="1" ht="12" thickBot="1" x14ac:dyDescent="0.3">
      <c r="A260" s="11"/>
      <c r="B260" s="26"/>
      <c r="C260" s="23"/>
      <c r="D260" s="101"/>
      <c r="E260" s="102" t="s">
        <v>691</v>
      </c>
      <c r="F260" s="103"/>
      <c r="G260" s="103"/>
      <c r="H260" s="103"/>
      <c r="I260" s="103"/>
      <c r="J260" s="103"/>
      <c r="K260" s="103"/>
      <c r="L260" s="103"/>
      <c r="M260" s="103"/>
      <c r="N260" s="103"/>
      <c r="O260" s="104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</row>
    <row r="261" spans="1:56" s="2" customFormat="1" x14ac:dyDescent="0.25">
      <c r="A261" s="11"/>
      <c r="B261" s="27" t="s">
        <v>692</v>
      </c>
      <c r="C261" s="23" t="s">
        <v>693</v>
      </c>
      <c r="D261" s="105" t="s">
        <v>692</v>
      </c>
      <c r="E261" s="106" t="s">
        <v>694</v>
      </c>
      <c r="F261" s="16">
        <v>247.007268416926</v>
      </c>
      <c r="G261" s="16">
        <v>241.74861684307601</v>
      </c>
      <c r="H261" s="16">
        <v>5.2586515738505097</v>
      </c>
      <c r="I261" s="16">
        <v>0.70705499999999999</v>
      </c>
      <c r="J261" s="16">
        <v>4.5515965738505102</v>
      </c>
      <c r="K261" s="16">
        <v>13.687748407549501</v>
      </c>
      <c r="L261" s="16">
        <v>8.4290968336989902</v>
      </c>
      <c r="M261" s="16">
        <v>7.4180297985076402</v>
      </c>
      <c r="N261" s="16">
        <v>7.4180297985076402</v>
      </c>
      <c r="O261" s="28">
        <v>0</v>
      </c>
    </row>
    <row r="262" spans="1:56" s="2" customFormat="1" x14ac:dyDescent="0.25">
      <c r="A262" s="11"/>
      <c r="B262" s="27" t="s">
        <v>695</v>
      </c>
      <c r="C262" s="23" t="s">
        <v>696</v>
      </c>
      <c r="D262" s="105" t="s">
        <v>695</v>
      </c>
      <c r="E262" s="106" t="s">
        <v>697</v>
      </c>
      <c r="F262" s="16">
        <v>345.99345523333801</v>
      </c>
      <c r="G262" s="16">
        <v>217.18547983973801</v>
      </c>
      <c r="H262" s="16">
        <v>128.8079753936</v>
      </c>
      <c r="I262" s="16">
        <v>-2.7793999999999999E-2</v>
      </c>
      <c r="J262" s="16">
        <v>128.8357693936</v>
      </c>
      <c r="K262" s="16">
        <v>186.32823809896601</v>
      </c>
      <c r="L262" s="16">
        <v>57.520262705365703</v>
      </c>
      <c r="M262" s="16">
        <v>0</v>
      </c>
      <c r="N262" s="16">
        <v>0</v>
      </c>
      <c r="O262" s="28">
        <v>0</v>
      </c>
    </row>
    <row r="263" spans="1:56" s="2" customFormat="1" x14ac:dyDescent="0.25">
      <c r="A263" s="11"/>
      <c r="B263" s="27" t="s">
        <v>698</v>
      </c>
      <c r="C263" s="23" t="s">
        <v>699</v>
      </c>
      <c r="D263" s="105" t="s">
        <v>698</v>
      </c>
      <c r="E263" s="106" t="s">
        <v>700</v>
      </c>
      <c r="F263" s="16">
        <v>-6.0000000000000002E-5</v>
      </c>
      <c r="G263" s="16">
        <v>0</v>
      </c>
      <c r="H263" s="16">
        <v>-6.0000000000000002E-5</v>
      </c>
      <c r="I263" s="16">
        <v>0</v>
      </c>
      <c r="J263" s="16">
        <v>-6.0000000000000002E-5</v>
      </c>
      <c r="K263" s="16">
        <v>4.08E-4</v>
      </c>
      <c r="L263" s="16">
        <v>4.6799999999999999E-4</v>
      </c>
      <c r="M263" s="16">
        <v>0</v>
      </c>
      <c r="N263" s="16">
        <v>0</v>
      </c>
      <c r="O263" s="28">
        <v>0</v>
      </c>
    </row>
    <row r="264" spans="1:56" s="2" customFormat="1" x14ac:dyDescent="0.25">
      <c r="A264" s="11"/>
      <c r="B264" s="27" t="s">
        <v>701</v>
      </c>
      <c r="C264" s="23" t="s">
        <v>702</v>
      </c>
      <c r="D264" s="105" t="s">
        <v>701</v>
      </c>
      <c r="E264" s="106" t="s">
        <v>703</v>
      </c>
      <c r="F264" s="16">
        <v>53.228633478704197</v>
      </c>
      <c r="G264" s="16">
        <v>29.6644056413712</v>
      </c>
      <c r="H264" s="16">
        <v>23.564227837333</v>
      </c>
      <c r="I264" s="16">
        <v>0</v>
      </c>
      <c r="J264" s="16">
        <v>23.564227837333</v>
      </c>
      <c r="K264" s="16">
        <v>24.268690480792898</v>
      </c>
      <c r="L264" s="16">
        <v>0.704462643459975</v>
      </c>
      <c r="M264" s="16">
        <v>0</v>
      </c>
      <c r="N264" s="16">
        <v>0</v>
      </c>
      <c r="O264" s="28">
        <v>0</v>
      </c>
    </row>
    <row r="265" spans="1:56" s="2" customFormat="1" x14ac:dyDescent="0.25">
      <c r="A265" s="11"/>
      <c r="B265" s="27" t="s">
        <v>704</v>
      </c>
      <c r="C265" s="23" t="s">
        <v>705</v>
      </c>
      <c r="D265" s="105" t="s">
        <v>704</v>
      </c>
      <c r="E265" s="106" t="s">
        <v>706</v>
      </c>
      <c r="F265" s="16" t="s">
        <v>19</v>
      </c>
      <c r="G265" s="16" t="s">
        <v>19</v>
      </c>
      <c r="H265" s="16" t="s">
        <v>19</v>
      </c>
      <c r="I265" s="16" t="s">
        <v>19</v>
      </c>
      <c r="J265" s="16" t="s">
        <v>19</v>
      </c>
      <c r="K265" s="16" t="s">
        <v>19</v>
      </c>
      <c r="L265" s="16" t="s">
        <v>19</v>
      </c>
      <c r="M265" s="16" t="s">
        <v>19</v>
      </c>
      <c r="N265" s="16" t="s">
        <v>19</v>
      </c>
      <c r="O265" s="28" t="s">
        <v>19</v>
      </c>
      <c r="P265" s="16"/>
    </row>
    <row r="266" spans="1:56" s="2" customFormat="1" x14ac:dyDescent="0.25">
      <c r="A266" s="11"/>
      <c r="B266" s="27" t="s">
        <v>707</v>
      </c>
      <c r="C266" s="23" t="s">
        <v>708</v>
      </c>
      <c r="D266" s="105" t="s">
        <v>707</v>
      </c>
      <c r="E266" s="106" t="s">
        <v>709</v>
      </c>
      <c r="F266" s="16">
        <v>27.757993193606701</v>
      </c>
      <c r="G266" s="16">
        <v>53.250347316641601</v>
      </c>
      <c r="H266" s="16">
        <v>-25.4923541230349</v>
      </c>
      <c r="I266" s="16">
        <v>0</v>
      </c>
      <c r="J266" s="16">
        <v>-25.4923541230349</v>
      </c>
      <c r="K266" s="16">
        <v>12.069933357776501</v>
      </c>
      <c r="L266" s="16">
        <v>37.562287480811399</v>
      </c>
      <c r="M266" s="16">
        <v>0</v>
      </c>
      <c r="N266" s="16">
        <v>0</v>
      </c>
      <c r="O266" s="28">
        <v>0</v>
      </c>
    </row>
    <row r="267" spans="1:56" s="2" customFormat="1" x14ac:dyDescent="0.25">
      <c r="A267" s="11"/>
      <c r="B267" s="27" t="s">
        <v>710</v>
      </c>
      <c r="C267" s="23" t="s">
        <v>711</v>
      </c>
      <c r="D267" s="105" t="s">
        <v>710</v>
      </c>
      <c r="E267" s="106" t="s">
        <v>712</v>
      </c>
      <c r="F267" s="16">
        <v>29.432816654150901</v>
      </c>
      <c r="G267" s="16">
        <v>27.9586107661117</v>
      </c>
      <c r="H267" s="16">
        <v>1.4742058880392099</v>
      </c>
      <c r="I267" s="16">
        <v>0</v>
      </c>
      <c r="J267" s="16">
        <v>1.4742058880392099</v>
      </c>
      <c r="K267" s="16">
        <v>6.5987564021661997</v>
      </c>
      <c r="L267" s="16">
        <v>5.12455051412699</v>
      </c>
      <c r="M267" s="16">
        <v>0</v>
      </c>
      <c r="N267" s="16">
        <v>0</v>
      </c>
      <c r="O267" s="28">
        <v>0</v>
      </c>
    </row>
    <row r="268" spans="1:56" s="2" customFormat="1" ht="12" thickBot="1" x14ac:dyDescent="0.3">
      <c r="A268" s="11"/>
      <c r="B268" s="27" t="s">
        <v>713</v>
      </c>
      <c r="C268" s="23" t="s">
        <v>714</v>
      </c>
      <c r="D268" s="105" t="s">
        <v>713</v>
      </c>
      <c r="E268" s="106" t="s">
        <v>715</v>
      </c>
      <c r="F268" s="16">
        <v>2.33292664339697</v>
      </c>
      <c r="G268" s="16">
        <v>1.9853121221191099</v>
      </c>
      <c r="H268" s="16">
        <v>0.34761452127786302</v>
      </c>
      <c r="I268" s="16">
        <v>0</v>
      </c>
      <c r="J268" s="16">
        <v>0.34761452127786302</v>
      </c>
      <c r="K268" s="16">
        <v>0.44539539961374702</v>
      </c>
      <c r="L268" s="16">
        <v>9.7780878335884003E-2</v>
      </c>
      <c r="M268" s="16">
        <v>0</v>
      </c>
      <c r="N268" s="16">
        <v>0</v>
      </c>
      <c r="O268" s="28">
        <v>0</v>
      </c>
    </row>
    <row r="269" spans="1:56" s="24" customFormat="1" ht="21" x14ac:dyDescent="0.25">
      <c r="A269" s="21"/>
      <c r="B269" s="29" t="s">
        <v>716</v>
      </c>
      <c r="C269" s="23" t="s">
        <v>717</v>
      </c>
      <c r="D269" s="105" t="s">
        <v>716</v>
      </c>
      <c r="E269" s="108" t="s">
        <v>193</v>
      </c>
      <c r="F269" s="16" t="s">
        <v>19</v>
      </c>
      <c r="G269" s="16" t="s">
        <v>19</v>
      </c>
      <c r="H269" s="16" t="s">
        <v>19</v>
      </c>
      <c r="I269" s="16" t="s">
        <v>19</v>
      </c>
      <c r="J269" s="16" t="s">
        <v>19</v>
      </c>
      <c r="K269" s="16" t="s">
        <v>19</v>
      </c>
      <c r="L269" s="16" t="s">
        <v>19</v>
      </c>
      <c r="M269" s="16" t="s">
        <v>19</v>
      </c>
      <c r="N269" s="16" t="s">
        <v>19</v>
      </c>
      <c r="O269" s="28" t="s">
        <v>19</v>
      </c>
    </row>
    <row r="270" spans="1:56" s="24" customFormat="1" ht="31.5" x14ac:dyDescent="0.25">
      <c r="A270" s="21"/>
      <c r="B270" s="63" t="s">
        <v>194</v>
      </c>
      <c r="C270" s="72"/>
      <c r="D270" s="63" t="s">
        <v>194</v>
      </c>
      <c r="E270" s="109" t="s">
        <v>195</v>
      </c>
      <c r="F270" s="110">
        <f>SUM(F261:F268)</f>
        <v>705.75303362012278</v>
      </c>
      <c r="G270" s="110">
        <f t="shared" ref="G270:O270" si="27">SUM(G261:G268)</f>
        <v>571.79277252905774</v>
      </c>
      <c r="H270" s="110">
        <f t="shared" si="27"/>
        <v>133.96026109106569</v>
      </c>
      <c r="I270" s="110">
        <f t="shared" si="27"/>
        <v>0.679261</v>
      </c>
      <c r="J270" s="110">
        <f t="shared" si="27"/>
        <v>133.28100009106569</v>
      </c>
      <c r="K270" s="110">
        <f t="shared" si="27"/>
        <v>243.39917014686483</v>
      </c>
      <c r="L270" s="110">
        <f t="shared" si="27"/>
        <v>109.43890905579894</v>
      </c>
      <c r="M270" s="110">
        <f t="shared" si="27"/>
        <v>7.4180297985076402</v>
      </c>
      <c r="N270" s="110">
        <f t="shared" si="27"/>
        <v>7.4180297985076402</v>
      </c>
      <c r="O270" s="111">
        <f t="shared" si="27"/>
        <v>0</v>
      </c>
    </row>
    <row r="271" spans="1:56" s="24" customFormat="1" ht="21.75" thickBot="1" x14ac:dyDescent="0.3">
      <c r="A271" s="21"/>
      <c r="B271" s="64"/>
      <c r="C271" s="73"/>
      <c r="D271" s="112"/>
      <c r="E271" s="113" t="s">
        <v>718</v>
      </c>
      <c r="F271" s="110" t="str">
        <f>IF(COUNTA(F261:F269)&gt;0,IF(F269="c","c",SUM(F269:F270)),"")</f>
        <v>c</v>
      </c>
      <c r="G271" s="110" t="str">
        <f t="shared" ref="G271:O271" si="28">IF(COUNTA(G261:G269)&gt;0,IF(G269="c","c",SUM(G269:G270)),"")</f>
        <v>c</v>
      </c>
      <c r="H271" s="110" t="str">
        <f t="shared" si="28"/>
        <v>c</v>
      </c>
      <c r="I271" s="110" t="str">
        <f t="shared" si="28"/>
        <v>c</v>
      </c>
      <c r="J271" s="110" t="str">
        <f t="shared" si="28"/>
        <v>c</v>
      </c>
      <c r="K271" s="110" t="str">
        <f t="shared" si="28"/>
        <v>c</v>
      </c>
      <c r="L271" s="110" t="str">
        <f t="shared" si="28"/>
        <v>c</v>
      </c>
      <c r="M271" s="110" t="str">
        <f t="shared" si="28"/>
        <v>c</v>
      </c>
      <c r="N271" s="110" t="str">
        <f t="shared" si="28"/>
        <v>c</v>
      </c>
      <c r="O271" s="111" t="str">
        <f t="shared" si="28"/>
        <v>c</v>
      </c>
    </row>
    <row r="272" spans="1:56" s="2" customFormat="1" ht="12" thickBot="1" x14ac:dyDescent="0.3">
      <c r="A272" s="23"/>
      <c r="B272" s="25"/>
      <c r="C272" s="23"/>
      <c r="D272" s="114"/>
      <c r="E272" s="115" t="s">
        <v>197</v>
      </c>
      <c r="F272" s="116" t="str">
        <f t="shared" ref="F272:O272" si="29">IF(F269="c","",IF(AND(IF((COUNTIF(F261:F268,"c"))&gt;0,1,0)=1,F269=""),"Please provide Not Specified (Including Confidential)",""))</f>
        <v/>
      </c>
      <c r="G272" s="116" t="str">
        <f t="shared" si="29"/>
        <v/>
      </c>
      <c r="H272" s="116" t="str">
        <f t="shared" si="29"/>
        <v/>
      </c>
      <c r="I272" s="116" t="str">
        <f t="shared" si="29"/>
        <v/>
      </c>
      <c r="J272" s="116" t="str">
        <f t="shared" si="29"/>
        <v/>
      </c>
      <c r="K272" s="116" t="str">
        <f t="shared" si="29"/>
        <v/>
      </c>
      <c r="L272" s="116" t="str">
        <f t="shared" si="29"/>
        <v/>
      </c>
      <c r="M272" s="116" t="str">
        <f t="shared" si="29"/>
        <v/>
      </c>
      <c r="N272" s="116" t="str">
        <f t="shared" si="29"/>
        <v/>
      </c>
      <c r="O272" s="117" t="str">
        <f t="shared" si="29"/>
        <v/>
      </c>
    </row>
    <row r="273" spans="1:56" s="13" customFormat="1" ht="12" thickBot="1" x14ac:dyDescent="0.3">
      <c r="A273" s="11"/>
      <c r="B273" s="26"/>
      <c r="C273" s="23"/>
      <c r="D273" s="101"/>
      <c r="E273" s="102" t="s">
        <v>719</v>
      </c>
      <c r="F273" s="103"/>
      <c r="G273" s="103"/>
      <c r="H273" s="103"/>
      <c r="I273" s="103"/>
      <c r="J273" s="103"/>
      <c r="K273" s="103"/>
      <c r="L273" s="103"/>
      <c r="M273" s="103"/>
      <c r="N273" s="103"/>
      <c r="O273" s="104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</row>
    <row r="274" spans="1:56" s="2" customFormat="1" x14ac:dyDescent="0.25">
      <c r="A274" s="19"/>
      <c r="B274" s="27" t="s">
        <v>720</v>
      </c>
      <c r="C274" s="23" t="s">
        <v>721</v>
      </c>
      <c r="D274" s="105" t="s">
        <v>720</v>
      </c>
      <c r="E274" s="106" t="s">
        <v>722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28">
        <v>0</v>
      </c>
    </row>
    <row r="275" spans="1:56" s="2" customFormat="1" x14ac:dyDescent="0.25">
      <c r="A275" s="11"/>
      <c r="B275" s="27" t="s">
        <v>723</v>
      </c>
      <c r="C275" s="23" t="s">
        <v>724</v>
      </c>
      <c r="D275" s="105" t="s">
        <v>723</v>
      </c>
      <c r="E275" s="106" t="s">
        <v>725</v>
      </c>
      <c r="F275" s="16">
        <v>498.97394770753499</v>
      </c>
      <c r="G275" s="16">
        <v>492.33037931030498</v>
      </c>
      <c r="H275" s="16">
        <v>6.6435683972296697</v>
      </c>
      <c r="I275" s="16">
        <v>1.0746312603212E-2</v>
      </c>
      <c r="J275" s="16">
        <v>6.6328220846264596</v>
      </c>
      <c r="K275" s="16">
        <v>12.377203259971401</v>
      </c>
      <c r="L275" s="16">
        <v>5.7336348627417397</v>
      </c>
      <c r="M275" s="16">
        <v>0</v>
      </c>
      <c r="N275" s="16">
        <v>0</v>
      </c>
      <c r="O275" s="28">
        <v>0</v>
      </c>
    </row>
    <row r="276" spans="1:56" s="2" customFormat="1" x14ac:dyDescent="0.25">
      <c r="A276" s="11"/>
      <c r="B276" s="27" t="s">
        <v>726</v>
      </c>
      <c r="C276" s="23" t="s">
        <v>727</v>
      </c>
      <c r="D276" s="105" t="s">
        <v>726</v>
      </c>
      <c r="E276" s="106" t="s">
        <v>728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28">
        <v>0</v>
      </c>
    </row>
    <row r="277" spans="1:56" s="2" customFormat="1" x14ac:dyDescent="0.25">
      <c r="A277" s="11"/>
      <c r="B277" s="27" t="s">
        <v>729</v>
      </c>
      <c r="C277" s="23" t="s">
        <v>730</v>
      </c>
      <c r="D277" s="105" t="s">
        <v>729</v>
      </c>
      <c r="E277" s="106" t="s">
        <v>731</v>
      </c>
      <c r="F277" s="16">
        <v>0</v>
      </c>
      <c r="G277" s="16">
        <v>0</v>
      </c>
      <c r="H277" s="16">
        <v>0</v>
      </c>
      <c r="I277" s="16">
        <v>0</v>
      </c>
      <c r="J277" s="16">
        <v>0</v>
      </c>
      <c r="K277" s="16">
        <v>0</v>
      </c>
      <c r="L277" s="16">
        <v>0</v>
      </c>
      <c r="M277" s="16">
        <v>0</v>
      </c>
      <c r="N277" s="16">
        <v>0</v>
      </c>
      <c r="O277" s="28">
        <v>0</v>
      </c>
      <c r="Q277" s="34"/>
    </row>
    <row r="278" spans="1:56" s="2" customFormat="1" x14ac:dyDescent="0.25">
      <c r="A278" s="11"/>
      <c r="B278" s="27" t="s">
        <v>732</v>
      </c>
      <c r="C278" s="23" t="s">
        <v>733</v>
      </c>
      <c r="D278" s="105" t="s">
        <v>732</v>
      </c>
      <c r="E278" s="106" t="s">
        <v>734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16">
        <v>0</v>
      </c>
      <c r="N278" s="16">
        <v>0</v>
      </c>
      <c r="O278" s="28">
        <v>0</v>
      </c>
    </row>
    <row r="279" spans="1:56" s="2" customFormat="1" x14ac:dyDescent="0.25">
      <c r="A279" s="11"/>
      <c r="B279" s="27" t="s">
        <v>735</v>
      </c>
      <c r="C279" s="23" t="s">
        <v>736</v>
      </c>
      <c r="D279" s="105" t="s">
        <v>735</v>
      </c>
      <c r="E279" s="106" t="s">
        <v>737</v>
      </c>
      <c r="F279" s="16">
        <v>0</v>
      </c>
      <c r="G279" s="16">
        <v>0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28">
        <v>0</v>
      </c>
    </row>
    <row r="280" spans="1:56" s="2" customFormat="1" x14ac:dyDescent="0.25">
      <c r="A280" s="11"/>
      <c r="B280" s="27" t="s">
        <v>738</v>
      </c>
      <c r="C280" s="23" t="s">
        <v>739</v>
      </c>
      <c r="D280" s="105" t="s">
        <v>738</v>
      </c>
      <c r="E280" s="106" t="s">
        <v>740</v>
      </c>
      <c r="F280" s="16">
        <v>1.09E-2</v>
      </c>
      <c r="G280" s="16">
        <v>0</v>
      </c>
      <c r="H280" s="16">
        <v>1.09E-2</v>
      </c>
      <c r="I280" s="16">
        <v>0</v>
      </c>
      <c r="J280" s="16">
        <v>1.09E-2</v>
      </c>
      <c r="K280" s="16">
        <v>1.09E-2</v>
      </c>
      <c r="L280" s="16">
        <v>0</v>
      </c>
      <c r="M280" s="16">
        <v>0</v>
      </c>
      <c r="N280" s="16">
        <v>0</v>
      </c>
      <c r="O280" s="28">
        <v>0</v>
      </c>
    </row>
    <row r="281" spans="1:56" s="2" customFormat="1" x14ac:dyDescent="0.25">
      <c r="A281" s="11"/>
      <c r="B281" s="27" t="s">
        <v>741</v>
      </c>
      <c r="C281" s="23" t="s">
        <v>742</v>
      </c>
      <c r="D281" s="105" t="s">
        <v>741</v>
      </c>
      <c r="E281" s="106" t="s">
        <v>743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28">
        <v>0</v>
      </c>
    </row>
    <row r="282" spans="1:56" s="2" customFormat="1" x14ac:dyDescent="0.25">
      <c r="A282" s="11"/>
      <c r="B282" s="27" t="s">
        <v>744</v>
      </c>
      <c r="C282" s="23" t="s">
        <v>745</v>
      </c>
      <c r="D282" s="105" t="s">
        <v>744</v>
      </c>
      <c r="E282" s="106" t="s">
        <v>746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28">
        <v>0</v>
      </c>
    </row>
    <row r="283" spans="1:56" s="2" customFormat="1" x14ac:dyDescent="0.25">
      <c r="A283" s="11"/>
      <c r="B283" s="27" t="s">
        <v>747</v>
      </c>
      <c r="C283" s="23" t="s">
        <v>748</v>
      </c>
      <c r="D283" s="105" t="s">
        <v>747</v>
      </c>
      <c r="E283" s="106" t="s">
        <v>749</v>
      </c>
      <c r="F283" s="16">
        <v>1.5754876110668E-2</v>
      </c>
      <c r="G283" s="16">
        <v>1.5754876110668E-2</v>
      </c>
      <c r="H283" s="16">
        <v>0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16">
        <v>0</v>
      </c>
      <c r="O283" s="28">
        <v>0</v>
      </c>
      <c r="Q283" s="34"/>
    </row>
    <row r="284" spans="1:56" s="2" customFormat="1" x14ac:dyDescent="0.25">
      <c r="A284" s="11"/>
      <c r="B284" s="27" t="s">
        <v>750</v>
      </c>
      <c r="C284" s="23" t="s">
        <v>751</v>
      </c>
      <c r="D284" s="105" t="s">
        <v>750</v>
      </c>
      <c r="E284" s="106" t="s">
        <v>752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28">
        <v>0</v>
      </c>
    </row>
    <row r="285" spans="1:56" s="2" customFormat="1" x14ac:dyDescent="0.25">
      <c r="A285" s="11"/>
      <c r="B285" s="27" t="s">
        <v>753</v>
      </c>
      <c r="C285" s="23" t="s">
        <v>754</v>
      </c>
      <c r="D285" s="105" t="s">
        <v>753</v>
      </c>
      <c r="E285" s="106" t="s">
        <v>755</v>
      </c>
      <c r="F285" s="16">
        <v>0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28">
        <v>0</v>
      </c>
    </row>
    <row r="286" spans="1:56" s="2" customFormat="1" x14ac:dyDescent="0.25">
      <c r="A286" s="11"/>
      <c r="B286" s="27" t="s">
        <v>756</v>
      </c>
      <c r="C286" s="23" t="s">
        <v>757</v>
      </c>
      <c r="D286" s="105" t="s">
        <v>756</v>
      </c>
      <c r="E286" s="106" t="s">
        <v>758</v>
      </c>
      <c r="F286" s="16">
        <v>-58.161005079150101</v>
      </c>
      <c r="G286" s="16">
        <v>10.3973667340641</v>
      </c>
      <c r="H286" s="16">
        <v>-68.558371813214094</v>
      </c>
      <c r="I286" s="16">
        <v>0</v>
      </c>
      <c r="J286" s="16">
        <v>-68.558371813214094</v>
      </c>
      <c r="K286" s="16">
        <v>0.59120110508296697</v>
      </c>
      <c r="L286" s="16">
        <v>69.149572918297096</v>
      </c>
      <c r="M286" s="16">
        <v>0</v>
      </c>
      <c r="N286" s="16">
        <v>0</v>
      </c>
      <c r="O286" s="28">
        <v>0</v>
      </c>
    </row>
    <row r="287" spans="1:56" s="2" customFormat="1" x14ac:dyDescent="0.25">
      <c r="A287" s="11"/>
      <c r="B287" s="27" t="s">
        <v>759</v>
      </c>
      <c r="C287" s="23" t="s">
        <v>760</v>
      </c>
      <c r="D287" s="105" t="s">
        <v>759</v>
      </c>
      <c r="E287" s="106" t="s">
        <v>761</v>
      </c>
      <c r="F287" s="16">
        <v>0</v>
      </c>
      <c r="G287" s="16">
        <v>0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v>0</v>
      </c>
      <c r="N287" s="16">
        <v>0</v>
      </c>
      <c r="O287" s="28">
        <v>0</v>
      </c>
    </row>
    <row r="288" spans="1:56" s="2" customFormat="1" x14ac:dyDescent="0.25">
      <c r="A288" s="11"/>
      <c r="B288" s="27" t="s">
        <v>762</v>
      </c>
      <c r="C288" s="23" t="s">
        <v>763</v>
      </c>
      <c r="D288" s="105" t="s">
        <v>762</v>
      </c>
      <c r="E288" s="106" t="s">
        <v>764</v>
      </c>
      <c r="F288" s="16">
        <v>0</v>
      </c>
      <c r="G288" s="16">
        <v>0</v>
      </c>
      <c r="H288" s="16">
        <v>0</v>
      </c>
      <c r="I288" s="16">
        <v>0</v>
      </c>
      <c r="J288" s="16">
        <v>0</v>
      </c>
      <c r="K288" s="16">
        <v>0</v>
      </c>
      <c r="L288" s="16">
        <v>0</v>
      </c>
      <c r="M288" s="16">
        <v>0</v>
      </c>
      <c r="N288" s="16">
        <v>0</v>
      </c>
      <c r="O288" s="28">
        <v>0</v>
      </c>
    </row>
    <row r="289" spans="1:15" s="2" customFormat="1" x14ac:dyDescent="0.25">
      <c r="A289" s="11"/>
      <c r="B289" s="27" t="s">
        <v>765</v>
      </c>
      <c r="C289" s="23" t="s">
        <v>766</v>
      </c>
      <c r="D289" s="105" t="s">
        <v>765</v>
      </c>
      <c r="E289" s="106" t="s">
        <v>767</v>
      </c>
      <c r="F289" s="16">
        <v>0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28">
        <v>0</v>
      </c>
    </row>
    <row r="290" spans="1:15" s="2" customFormat="1" x14ac:dyDescent="0.25">
      <c r="A290" s="11"/>
      <c r="B290" s="27" t="s">
        <v>768</v>
      </c>
      <c r="C290" s="23" t="s">
        <v>769</v>
      </c>
      <c r="D290" s="105" t="s">
        <v>768</v>
      </c>
      <c r="E290" s="106" t="s">
        <v>770</v>
      </c>
      <c r="F290" s="16">
        <v>108.56638973862</v>
      </c>
      <c r="G290" s="16">
        <v>109.53411075381401</v>
      </c>
      <c r="H290" s="16">
        <v>-0.96772101519396503</v>
      </c>
      <c r="I290" s="16">
        <v>0</v>
      </c>
      <c r="J290" s="16">
        <v>-0.96772101519396503</v>
      </c>
      <c r="K290" s="16">
        <v>2.9497144123815202</v>
      </c>
      <c r="L290" s="16">
        <v>3.9174354275754899</v>
      </c>
      <c r="M290" s="16">
        <v>0</v>
      </c>
      <c r="N290" s="16">
        <v>0</v>
      </c>
      <c r="O290" s="28">
        <v>0</v>
      </c>
    </row>
    <row r="291" spans="1:15" s="2" customFormat="1" x14ac:dyDescent="0.25">
      <c r="A291" s="11"/>
      <c r="B291" s="27" t="s">
        <v>771</v>
      </c>
      <c r="C291" s="23" t="s">
        <v>772</v>
      </c>
      <c r="D291" s="105" t="s">
        <v>771</v>
      </c>
      <c r="E291" s="106" t="s">
        <v>773</v>
      </c>
      <c r="F291" s="16" t="s">
        <v>19</v>
      </c>
      <c r="G291" s="16">
        <v>0</v>
      </c>
      <c r="H291" s="16" t="s">
        <v>19</v>
      </c>
      <c r="I291" s="16" t="s">
        <v>19</v>
      </c>
      <c r="J291" s="16" t="s">
        <v>19</v>
      </c>
      <c r="K291" s="16" t="s">
        <v>19</v>
      </c>
      <c r="L291" s="16" t="s">
        <v>19</v>
      </c>
      <c r="M291" s="16" t="s">
        <v>19</v>
      </c>
      <c r="N291" s="16" t="s">
        <v>19</v>
      </c>
      <c r="O291" s="28" t="s">
        <v>19</v>
      </c>
    </row>
    <row r="292" spans="1:15" s="2" customFormat="1" x14ac:dyDescent="0.25">
      <c r="A292" s="11"/>
      <c r="B292" s="27" t="s">
        <v>774</v>
      </c>
      <c r="C292" s="23" t="s">
        <v>775</v>
      </c>
      <c r="D292" s="105" t="s">
        <v>774</v>
      </c>
      <c r="E292" s="106" t="s">
        <v>776</v>
      </c>
      <c r="F292" s="16">
        <v>0</v>
      </c>
      <c r="G292" s="16">
        <v>0</v>
      </c>
      <c r="H292" s="16">
        <v>0</v>
      </c>
      <c r="I292" s="16">
        <v>0</v>
      </c>
      <c r="J292" s="16">
        <v>0</v>
      </c>
      <c r="K292" s="16">
        <v>0</v>
      </c>
      <c r="L292" s="16">
        <v>0</v>
      </c>
      <c r="M292" s="16">
        <v>0</v>
      </c>
      <c r="N292" s="16">
        <v>0</v>
      </c>
      <c r="O292" s="28">
        <v>0</v>
      </c>
    </row>
    <row r="293" spans="1:15" s="2" customFormat="1" x14ac:dyDescent="0.25">
      <c r="A293" s="11"/>
      <c r="B293" s="27" t="s">
        <v>777</v>
      </c>
      <c r="C293" s="23" t="s">
        <v>778</v>
      </c>
      <c r="D293" s="105" t="s">
        <v>777</v>
      </c>
      <c r="E293" s="106" t="s">
        <v>779</v>
      </c>
      <c r="F293" s="16">
        <v>0</v>
      </c>
      <c r="G293" s="16">
        <v>0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6">
        <v>0</v>
      </c>
      <c r="O293" s="28">
        <v>0</v>
      </c>
    </row>
    <row r="294" spans="1:15" s="2" customFormat="1" x14ac:dyDescent="0.25">
      <c r="A294" s="11"/>
      <c r="B294" s="27" t="s">
        <v>780</v>
      </c>
      <c r="C294" s="23" t="s">
        <v>781</v>
      </c>
      <c r="D294" s="105" t="s">
        <v>780</v>
      </c>
      <c r="E294" s="106" t="s">
        <v>782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28">
        <v>0</v>
      </c>
    </row>
    <row r="295" spans="1:15" s="2" customFormat="1" x14ac:dyDescent="0.25">
      <c r="A295" s="11"/>
      <c r="B295" s="27" t="s">
        <v>783</v>
      </c>
      <c r="C295" s="23" t="s">
        <v>784</v>
      </c>
      <c r="D295" s="105" t="s">
        <v>783</v>
      </c>
      <c r="E295" s="106" t="s">
        <v>785</v>
      </c>
      <c r="F295" s="16">
        <v>0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28">
        <v>0</v>
      </c>
    </row>
    <row r="296" spans="1:15" s="2" customFormat="1" x14ac:dyDescent="0.25">
      <c r="A296" s="11"/>
      <c r="B296" s="27" t="s">
        <v>786</v>
      </c>
      <c r="C296" s="23" t="s">
        <v>787</v>
      </c>
      <c r="D296" s="105" t="s">
        <v>786</v>
      </c>
      <c r="E296" s="106" t="s">
        <v>788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28">
        <v>0</v>
      </c>
    </row>
    <row r="297" spans="1:15" s="2" customFormat="1" x14ac:dyDescent="0.25">
      <c r="A297" s="11"/>
      <c r="B297" s="27" t="s">
        <v>789</v>
      </c>
      <c r="C297" s="23" t="s">
        <v>790</v>
      </c>
      <c r="D297" s="105" t="s">
        <v>789</v>
      </c>
      <c r="E297" s="106" t="s">
        <v>791</v>
      </c>
      <c r="F297" s="16">
        <v>-0.17073628706303901</v>
      </c>
      <c r="G297" s="16">
        <v>0</v>
      </c>
      <c r="H297" s="16">
        <v>-0.17073628706303901</v>
      </c>
      <c r="I297" s="16">
        <v>0</v>
      </c>
      <c r="J297" s="16">
        <v>-0.17073628706303901</v>
      </c>
      <c r="K297" s="16">
        <v>0</v>
      </c>
      <c r="L297" s="16">
        <v>0.17073628706303901</v>
      </c>
      <c r="M297" s="16">
        <v>0</v>
      </c>
      <c r="N297" s="16">
        <v>0</v>
      </c>
      <c r="O297" s="28">
        <v>0</v>
      </c>
    </row>
    <row r="298" spans="1:15" s="2" customFormat="1" x14ac:dyDescent="0.25">
      <c r="A298" s="11"/>
      <c r="B298" s="27" t="s">
        <v>792</v>
      </c>
      <c r="C298" s="23" t="s">
        <v>793</v>
      </c>
      <c r="D298" s="105" t="s">
        <v>792</v>
      </c>
      <c r="E298" s="106" t="s">
        <v>794</v>
      </c>
      <c r="F298" s="16">
        <v>0</v>
      </c>
      <c r="G298" s="16">
        <v>0</v>
      </c>
      <c r="H298" s="16">
        <v>0</v>
      </c>
      <c r="I298" s="16">
        <v>0</v>
      </c>
      <c r="J298" s="16">
        <v>0</v>
      </c>
      <c r="K298" s="16">
        <v>0</v>
      </c>
      <c r="L298" s="16">
        <v>0</v>
      </c>
      <c r="M298" s="16">
        <v>0</v>
      </c>
      <c r="N298" s="16">
        <v>0</v>
      </c>
      <c r="O298" s="28">
        <v>0</v>
      </c>
    </row>
    <row r="299" spans="1:15" s="2" customFormat="1" x14ac:dyDescent="0.25">
      <c r="A299" s="11"/>
      <c r="B299" s="27" t="s">
        <v>795</v>
      </c>
      <c r="C299" s="23" t="s">
        <v>796</v>
      </c>
      <c r="D299" s="105" t="s">
        <v>795</v>
      </c>
      <c r="E299" s="106" t="s">
        <v>797</v>
      </c>
      <c r="F299" s="16">
        <v>0</v>
      </c>
      <c r="G299" s="16">
        <v>0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28">
        <v>0</v>
      </c>
    </row>
    <row r="300" spans="1:15" s="2" customFormat="1" x14ac:dyDescent="0.25">
      <c r="A300" s="11"/>
      <c r="B300" s="27" t="s">
        <v>798</v>
      </c>
      <c r="C300" s="23" t="s">
        <v>799</v>
      </c>
      <c r="D300" s="105" t="s">
        <v>798</v>
      </c>
      <c r="E300" s="106" t="s">
        <v>800</v>
      </c>
      <c r="F300" s="16">
        <v>0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28">
        <v>0</v>
      </c>
    </row>
    <row r="301" spans="1:15" s="2" customFormat="1" x14ac:dyDescent="0.25">
      <c r="A301" s="11"/>
      <c r="B301" s="27" t="s">
        <v>801</v>
      </c>
      <c r="C301" s="23" t="s">
        <v>802</v>
      </c>
      <c r="D301" s="105" t="s">
        <v>801</v>
      </c>
      <c r="E301" s="106" t="s">
        <v>803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28">
        <v>0</v>
      </c>
    </row>
    <row r="302" spans="1:15" s="2" customFormat="1" x14ac:dyDescent="0.25">
      <c r="A302" s="11"/>
      <c r="B302" s="27" t="s">
        <v>804</v>
      </c>
      <c r="C302" s="23" t="s">
        <v>805</v>
      </c>
      <c r="D302" s="105" t="s">
        <v>804</v>
      </c>
      <c r="E302" s="106" t="s">
        <v>806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28">
        <v>0</v>
      </c>
    </row>
    <row r="303" spans="1:15" s="2" customFormat="1" x14ac:dyDescent="0.25">
      <c r="A303" s="11"/>
      <c r="B303" s="27" t="s">
        <v>807</v>
      </c>
      <c r="C303" s="23" t="s">
        <v>808</v>
      </c>
      <c r="D303" s="105" t="s">
        <v>807</v>
      </c>
      <c r="E303" s="106" t="s">
        <v>809</v>
      </c>
      <c r="F303" s="16">
        <v>0</v>
      </c>
      <c r="G303" s="16">
        <v>0</v>
      </c>
      <c r="H303" s="16">
        <v>0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6">
        <v>0</v>
      </c>
      <c r="O303" s="28">
        <v>0</v>
      </c>
    </row>
    <row r="304" spans="1:15" s="2" customFormat="1" x14ac:dyDescent="0.25">
      <c r="A304" s="11"/>
      <c r="B304" s="27" t="s">
        <v>810</v>
      </c>
      <c r="C304" s="23" t="s">
        <v>811</v>
      </c>
      <c r="D304" s="105" t="s">
        <v>810</v>
      </c>
      <c r="E304" s="106" t="s">
        <v>812</v>
      </c>
      <c r="F304" s="16">
        <v>-1.9954E-2</v>
      </c>
      <c r="G304" s="16">
        <v>0</v>
      </c>
      <c r="H304" s="16">
        <v>-1.9954E-2</v>
      </c>
      <c r="I304" s="16">
        <v>0</v>
      </c>
      <c r="J304" s="16">
        <v>-1.9954E-2</v>
      </c>
      <c r="K304" s="16">
        <v>0</v>
      </c>
      <c r="L304" s="16">
        <v>1.9954E-2</v>
      </c>
      <c r="M304" s="16">
        <v>0</v>
      </c>
      <c r="N304" s="16">
        <v>0</v>
      </c>
      <c r="O304" s="28">
        <v>0</v>
      </c>
    </row>
    <row r="305" spans="1:247" s="2" customFormat="1" ht="12" thickBot="1" x14ac:dyDescent="0.3">
      <c r="A305" s="11"/>
      <c r="B305" s="27" t="s">
        <v>813</v>
      </c>
      <c r="C305" s="23" t="s">
        <v>814</v>
      </c>
      <c r="D305" s="105" t="s">
        <v>813</v>
      </c>
      <c r="E305" s="106" t="s">
        <v>815</v>
      </c>
      <c r="F305" s="16">
        <v>0</v>
      </c>
      <c r="G305" s="16">
        <v>0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28">
        <v>0</v>
      </c>
    </row>
    <row r="306" spans="1:247" s="24" customFormat="1" ht="21" x14ac:dyDescent="0.25">
      <c r="A306" s="21"/>
      <c r="B306" s="29" t="s">
        <v>816</v>
      </c>
      <c r="C306" s="23" t="s">
        <v>817</v>
      </c>
      <c r="D306" s="105" t="s">
        <v>816</v>
      </c>
      <c r="E306" s="108" t="s">
        <v>193</v>
      </c>
      <c r="F306" s="16" t="s">
        <v>19</v>
      </c>
      <c r="G306" s="16">
        <v>0</v>
      </c>
      <c r="H306" s="16" t="s">
        <v>19</v>
      </c>
      <c r="I306" s="16" t="s">
        <v>19</v>
      </c>
      <c r="J306" s="16" t="s">
        <v>19</v>
      </c>
      <c r="K306" s="16" t="s">
        <v>19</v>
      </c>
      <c r="L306" s="16" t="s">
        <v>19</v>
      </c>
      <c r="M306" s="16" t="s">
        <v>19</v>
      </c>
      <c r="N306" s="16" t="s">
        <v>19</v>
      </c>
      <c r="O306" s="28" t="s">
        <v>19</v>
      </c>
    </row>
    <row r="307" spans="1:247" s="24" customFormat="1" ht="31.7" customHeight="1" x14ac:dyDescent="0.25">
      <c r="A307" s="21"/>
      <c r="B307" s="63" t="s">
        <v>194</v>
      </c>
      <c r="C307" s="72"/>
      <c r="D307" s="63" t="s">
        <v>194</v>
      </c>
      <c r="E307" s="109" t="s">
        <v>195</v>
      </c>
      <c r="F307" s="110">
        <f t="shared" ref="F307:O307" si="30">SUM(F274:F305)</f>
        <v>549.21529695605261</v>
      </c>
      <c r="G307" s="110">
        <f t="shared" si="30"/>
        <v>612.27761167429378</v>
      </c>
      <c r="H307" s="110">
        <f t="shared" si="30"/>
        <v>-63.062314718241424</v>
      </c>
      <c r="I307" s="110">
        <f t="shared" si="30"/>
        <v>1.0746312603212E-2</v>
      </c>
      <c r="J307" s="110">
        <f t="shared" si="30"/>
        <v>-63.073061030844634</v>
      </c>
      <c r="K307" s="110">
        <f t="shared" si="30"/>
        <v>15.929018777435886</v>
      </c>
      <c r="L307" s="110">
        <f t="shared" si="30"/>
        <v>78.991333495677353</v>
      </c>
      <c r="M307" s="110">
        <f t="shared" si="30"/>
        <v>0</v>
      </c>
      <c r="N307" s="110">
        <f t="shared" si="30"/>
        <v>0</v>
      </c>
      <c r="O307" s="111">
        <f t="shared" si="30"/>
        <v>0</v>
      </c>
    </row>
    <row r="308" spans="1:247" s="24" customFormat="1" ht="32.25" thickBot="1" x14ac:dyDescent="0.3">
      <c r="A308" s="21"/>
      <c r="B308" s="64"/>
      <c r="C308" s="73"/>
      <c r="D308" s="112"/>
      <c r="E308" s="113" t="s">
        <v>818</v>
      </c>
      <c r="F308" s="110" t="str">
        <f>IF(COUNTA(F274:F306)&gt;0,IF(F306="c","c",SUM(F306:F307)),"")</f>
        <v>c</v>
      </c>
      <c r="G308" s="110">
        <f t="shared" ref="G308:O308" si="31">IF(COUNTA(G274:G306)&gt;0,IF(G306="c","c",SUM(G306:G307)),"")</f>
        <v>612.27761167429378</v>
      </c>
      <c r="H308" s="110" t="str">
        <f t="shared" si="31"/>
        <v>c</v>
      </c>
      <c r="I308" s="110" t="str">
        <f t="shared" si="31"/>
        <v>c</v>
      </c>
      <c r="J308" s="110" t="str">
        <f t="shared" si="31"/>
        <v>c</v>
      </c>
      <c r="K308" s="110" t="str">
        <f t="shared" si="31"/>
        <v>c</v>
      </c>
      <c r="L308" s="110" t="str">
        <f t="shared" si="31"/>
        <v>c</v>
      </c>
      <c r="M308" s="110" t="str">
        <f t="shared" si="31"/>
        <v>c</v>
      </c>
      <c r="N308" s="110" t="str">
        <f t="shared" si="31"/>
        <v>c</v>
      </c>
      <c r="O308" s="111" t="str">
        <f t="shared" si="31"/>
        <v>c</v>
      </c>
    </row>
    <row r="309" spans="1:247" s="2" customFormat="1" ht="55.5" customHeight="1" thickBot="1" x14ac:dyDescent="0.3">
      <c r="A309" s="23"/>
      <c r="B309" s="25"/>
      <c r="C309" s="23"/>
      <c r="D309" s="114"/>
      <c r="E309" s="115" t="s">
        <v>197</v>
      </c>
      <c r="F309" s="116" t="str">
        <f>IF(F306="c","",IF(AND(IF((COUNTIF(F274:F305,"c"))&gt;0,1,0)=1,F306=""),"Please provide Not Specified (Including Confidential)",""))</f>
        <v/>
      </c>
      <c r="G309" s="116" t="str">
        <f t="shared" ref="G309:O309" si="32">IF(G306="c","",IF(AND(IF((COUNTIF(G274:G305,"c"))&gt;0,1,0)=1,G306=""),"Please provide Not Specified (Including Confidential)",""))</f>
        <v/>
      </c>
      <c r="H309" s="116" t="str">
        <f t="shared" si="32"/>
        <v/>
      </c>
      <c r="I309" s="116" t="str">
        <f t="shared" si="32"/>
        <v/>
      </c>
      <c r="J309" s="116" t="str">
        <f t="shared" si="32"/>
        <v/>
      </c>
      <c r="K309" s="116" t="str">
        <f t="shared" si="32"/>
        <v/>
      </c>
      <c r="L309" s="116" t="str">
        <f t="shared" si="32"/>
        <v/>
      </c>
      <c r="M309" s="116" t="str">
        <f t="shared" si="32"/>
        <v/>
      </c>
      <c r="N309" s="116" t="str">
        <f t="shared" si="32"/>
        <v/>
      </c>
      <c r="O309" s="117" t="str">
        <f t="shared" si="32"/>
        <v/>
      </c>
    </row>
    <row r="310" spans="1:247" s="13" customFormat="1" ht="12" thickBot="1" x14ac:dyDescent="0.3">
      <c r="A310" s="11"/>
      <c r="B310" s="26"/>
      <c r="C310" s="23"/>
      <c r="D310" s="101"/>
      <c r="E310" s="102" t="s">
        <v>819</v>
      </c>
      <c r="F310" s="103"/>
      <c r="G310" s="103"/>
      <c r="H310" s="103"/>
      <c r="I310" s="103"/>
      <c r="J310" s="103"/>
      <c r="K310" s="103"/>
      <c r="L310" s="103"/>
      <c r="M310" s="103"/>
      <c r="N310" s="103"/>
      <c r="O310" s="104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  <c r="IF310" s="2"/>
      <c r="IG310" s="2"/>
      <c r="IH310" s="2"/>
      <c r="II310" s="2"/>
      <c r="IJ310" s="2"/>
      <c r="IK310" s="2"/>
      <c r="IL310" s="2"/>
      <c r="IM310" s="2"/>
    </row>
    <row r="311" spans="1:247" s="36" customFormat="1" ht="22.5" thickBot="1" x14ac:dyDescent="0.3">
      <c r="A311" s="35"/>
      <c r="B311" s="29" t="s">
        <v>820</v>
      </c>
      <c r="C311" s="23" t="s">
        <v>821</v>
      </c>
      <c r="D311" s="105" t="s">
        <v>822</v>
      </c>
      <c r="E311" s="108" t="s">
        <v>823</v>
      </c>
      <c r="F311" s="16">
        <v>13196.718135378889</v>
      </c>
      <c r="G311" s="16">
        <v>15603.931146163721</v>
      </c>
      <c r="H311" s="16">
        <v>854.77323485527597</v>
      </c>
      <c r="I311" s="16">
        <v>0.77007659390115624</v>
      </c>
      <c r="J311" s="16">
        <v>854.00315826135045</v>
      </c>
      <c r="K311" s="16">
        <v>1015.316072763417</v>
      </c>
      <c r="L311" s="16">
        <v>160.54283790840827</v>
      </c>
      <c r="M311" s="16">
        <v>222.47003929969446</v>
      </c>
      <c r="N311" s="16">
        <v>222.49040329969807</v>
      </c>
      <c r="O311" s="28">
        <v>2.0363999999972293E-2</v>
      </c>
    </row>
    <row r="312" spans="1:247" s="24" customFormat="1" ht="92.25" customHeight="1" thickBot="1" x14ac:dyDescent="0.3">
      <c r="A312" s="37"/>
      <c r="B312" s="38"/>
      <c r="C312" s="39"/>
      <c r="D312" s="118"/>
      <c r="E312" s="115" t="s">
        <v>197</v>
      </c>
      <c r="F312" s="119" t="str">
        <f t="shared" ref="F312:O312" si="33">IF(F311="c","'Total not Specified (including Confidential)' cannot be Confidential (C)",IF(AND(IF((COUNTIF(F10:F306,"c"))&gt;=1,1,0)=1,F311=""),"Please provide 'Total not Specified (including Confidential)'",IF(AND(IF(SUM(ISBLANK(F306),ISBLANK(F269),ISBLANK(F256),ISBLANK(F227),ISBLANK(F213),ISBLANK(F200),ISBLANK(F181),ISBLANK(F147),ISBLANK(F132),ISBLANK(F73),ISBLANK(F63))&lt;11,1),ISBLANK(F311)),"Please provide 'Total not Specified (including Confidential)'","")))</f>
        <v/>
      </c>
      <c r="G312" s="119" t="str">
        <f t="shared" si="33"/>
        <v/>
      </c>
      <c r="H312" s="119" t="str">
        <f t="shared" si="33"/>
        <v/>
      </c>
      <c r="I312" s="119" t="str">
        <f t="shared" si="33"/>
        <v/>
      </c>
      <c r="J312" s="119" t="str">
        <f t="shared" si="33"/>
        <v/>
      </c>
      <c r="K312" s="119" t="str">
        <f t="shared" si="33"/>
        <v/>
      </c>
      <c r="L312" s="119" t="str">
        <f t="shared" si="33"/>
        <v/>
      </c>
      <c r="M312" s="119" t="str">
        <f t="shared" si="33"/>
        <v/>
      </c>
      <c r="N312" s="119" t="str">
        <f t="shared" si="33"/>
        <v/>
      </c>
      <c r="O312" s="120" t="str">
        <f t="shared" si="33"/>
        <v/>
      </c>
    </row>
    <row r="313" spans="1:247" s="43" customFormat="1" ht="18.75" thickBot="1" x14ac:dyDescent="0.3">
      <c r="A313" s="40"/>
      <c r="B313" s="41"/>
      <c r="C313" s="39"/>
      <c r="D313" s="121"/>
      <c r="E313" s="102" t="s">
        <v>824</v>
      </c>
      <c r="F313" s="122"/>
      <c r="G313" s="122"/>
      <c r="H313" s="122"/>
      <c r="I313" s="122"/>
      <c r="J313" s="122"/>
      <c r="K313" s="122"/>
      <c r="L313" s="122"/>
      <c r="M313" s="122"/>
      <c r="N313" s="122"/>
      <c r="O313" s="123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AS313" s="42"/>
      <c r="AT313" s="42"/>
      <c r="AU313" s="42"/>
      <c r="AV313" s="42"/>
      <c r="AW313" s="42"/>
      <c r="AX313" s="42"/>
      <c r="AY313" s="42"/>
      <c r="AZ313" s="42"/>
      <c r="BA313" s="42"/>
      <c r="BB313" s="42"/>
      <c r="BC313" s="42"/>
      <c r="BD313" s="42"/>
      <c r="BE313" s="42"/>
      <c r="BF313" s="42"/>
      <c r="BG313" s="42"/>
      <c r="BH313" s="42"/>
      <c r="BI313" s="42"/>
      <c r="BJ313" s="42"/>
      <c r="BK313" s="42"/>
      <c r="BL313" s="42"/>
      <c r="BM313" s="42"/>
      <c r="BN313" s="42"/>
      <c r="BO313" s="42"/>
      <c r="BP313" s="42"/>
      <c r="BQ313" s="42"/>
      <c r="BR313" s="42"/>
      <c r="BS313" s="42"/>
      <c r="BT313" s="42"/>
      <c r="BU313" s="42"/>
      <c r="BV313" s="42"/>
      <c r="BW313" s="42"/>
      <c r="BX313" s="42"/>
      <c r="BY313" s="42"/>
      <c r="BZ313" s="42"/>
      <c r="CA313" s="42"/>
      <c r="CB313" s="42"/>
      <c r="CC313" s="42"/>
      <c r="CD313" s="42"/>
      <c r="CE313" s="42"/>
      <c r="CF313" s="42"/>
      <c r="CG313" s="42"/>
      <c r="CH313" s="42"/>
      <c r="CI313" s="42"/>
      <c r="CJ313" s="42"/>
      <c r="CK313" s="42"/>
      <c r="CL313" s="42"/>
      <c r="CM313" s="42"/>
      <c r="CN313" s="42"/>
      <c r="CO313" s="42"/>
      <c r="CP313" s="42"/>
      <c r="CQ313" s="42"/>
      <c r="CR313" s="42"/>
      <c r="CS313" s="42"/>
      <c r="CT313" s="42"/>
      <c r="CU313" s="42"/>
      <c r="CV313" s="42"/>
      <c r="CW313" s="42"/>
      <c r="CX313" s="42"/>
      <c r="CY313" s="42"/>
      <c r="CZ313" s="42"/>
      <c r="DA313" s="42"/>
      <c r="DB313" s="42"/>
      <c r="DC313" s="42"/>
      <c r="DD313" s="42"/>
      <c r="DE313" s="42"/>
      <c r="DF313" s="42"/>
      <c r="DG313" s="42"/>
      <c r="DH313" s="42"/>
      <c r="DI313" s="42"/>
      <c r="DJ313" s="42"/>
      <c r="DK313" s="42"/>
      <c r="DL313" s="42"/>
      <c r="DM313" s="42"/>
      <c r="DN313" s="42"/>
      <c r="DO313" s="42"/>
      <c r="DP313" s="42"/>
      <c r="DQ313" s="42"/>
      <c r="DR313" s="42"/>
      <c r="DS313" s="42"/>
      <c r="DT313" s="42"/>
      <c r="DU313" s="42"/>
      <c r="DV313" s="42"/>
      <c r="DW313" s="42"/>
      <c r="DX313" s="42"/>
      <c r="DY313" s="42"/>
      <c r="DZ313" s="42"/>
      <c r="EA313" s="42"/>
      <c r="EB313" s="42"/>
      <c r="EC313" s="42"/>
      <c r="ED313" s="42"/>
      <c r="EE313" s="42"/>
      <c r="EF313" s="42"/>
      <c r="EG313" s="42"/>
      <c r="EH313" s="42"/>
      <c r="EI313" s="42"/>
      <c r="EJ313" s="42"/>
      <c r="EK313" s="42"/>
      <c r="EL313" s="42"/>
      <c r="EM313" s="42"/>
      <c r="EN313" s="42"/>
      <c r="EO313" s="42"/>
      <c r="EP313" s="42"/>
      <c r="EQ313" s="42"/>
      <c r="ER313" s="42"/>
      <c r="ES313" s="42"/>
      <c r="ET313" s="42"/>
      <c r="EU313" s="42"/>
      <c r="EV313" s="42"/>
      <c r="EW313" s="42"/>
      <c r="EX313" s="42"/>
      <c r="EY313" s="42"/>
      <c r="EZ313" s="42"/>
      <c r="FA313" s="42"/>
      <c r="FB313" s="42"/>
      <c r="FC313" s="42"/>
      <c r="FD313" s="42"/>
      <c r="FE313" s="42"/>
      <c r="FF313" s="42"/>
      <c r="FG313" s="42"/>
      <c r="FH313" s="42"/>
      <c r="FI313" s="42"/>
      <c r="FJ313" s="42"/>
      <c r="FK313" s="42"/>
      <c r="FL313" s="42"/>
      <c r="FM313" s="42"/>
      <c r="FN313" s="42"/>
      <c r="FO313" s="42"/>
      <c r="FP313" s="42"/>
      <c r="FQ313" s="42"/>
      <c r="FR313" s="42"/>
      <c r="FS313" s="42"/>
      <c r="FT313" s="42"/>
      <c r="FU313" s="42"/>
      <c r="FV313" s="42"/>
      <c r="FW313" s="42"/>
      <c r="FX313" s="42"/>
      <c r="FY313" s="42"/>
      <c r="FZ313" s="42"/>
      <c r="GA313" s="42"/>
      <c r="GB313" s="42"/>
      <c r="GC313" s="42"/>
      <c r="GD313" s="42"/>
      <c r="GE313" s="42"/>
      <c r="GF313" s="42"/>
      <c r="GG313" s="42"/>
      <c r="GH313" s="42"/>
      <c r="GI313" s="42"/>
      <c r="GJ313" s="42"/>
      <c r="GK313" s="42"/>
      <c r="GL313" s="42"/>
      <c r="GM313" s="42"/>
      <c r="GN313" s="42"/>
      <c r="GO313" s="42"/>
      <c r="GP313" s="42"/>
      <c r="GQ313" s="42"/>
      <c r="GR313" s="42"/>
      <c r="GS313" s="42"/>
      <c r="GT313" s="42"/>
      <c r="GU313" s="42"/>
      <c r="GV313" s="42"/>
      <c r="GW313" s="42"/>
      <c r="GX313" s="42"/>
      <c r="GY313" s="42"/>
      <c r="GZ313" s="42"/>
      <c r="HA313" s="42"/>
      <c r="HB313" s="42"/>
      <c r="HC313" s="42"/>
      <c r="HD313" s="42"/>
      <c r="HE313" s="42"/>
      <c r="HF313" s="42"/>
      <c r="HG313" s="42"/>
      <c r="HH313" s="42"/>
      <c r="HI313" s="42"/>
      <c r="HJ313" s="42"/>
      <c r="HK313" s="42"/>
      <c r="HL313" s="42"/>
      <c r="HM313" s="42"/>
      <c r="HN313" s="42"/>
      <c r="HO313" s="42"/>
      <c r="HP313" s="42"/>
      <c r="HQ313" s="42"/>
      <c r="HR313" s="42"/>
      <c r="HS313" s="42"/>
      <c r="HT313" s="42"/>
      <c r="HU313" s="42"/>
      <c r="HV313" s="42"/>
      <c r="HW313" s="42"/>
      <c r="HX313" s="42"/>
      <c r="HY313" s="42"/>
      <c r="HZ313" s="42"/>
      <c r="IA313" s="42"/>
      <c r="IB313" s="42"/>
      <c r="IC313" s="42"/>
      <c r="ID313" s="42"/>
      <c r="IE313" s="42"/>
      <c r="IF313" s="42"/>
      <c r="IG313" s="42"/>
      <c r="IH313" s="42"/>
      <c r="II313" s="42"/>
      <c r="IJ313" s="42"/>
      <c r="IK313" s="42"/>
      <c r="IL313" s="42"/>
      <c r="IM313" s="42"/>
    </row>
    <row r="314" spans="1:247" s="43" customFormat="1" ht="18" customHeight="1" x14ac:dyDescent="0.25">
      <c r="A314" s="40"/>
      <c r="B314" s="59" t="s">
        <v>194</v>
      </c>
      <c r="C314" s="74"/>
      <c r="D314" s="63" t="s">
        <v>194</v>
      </c>
      <c r="E314" s="124" t="s">
        <v>819</v>
      </c>
      <c r="F314" s="110">
        <f>F311</f>
        <v>13196.718135378889</v>
      </c>
      <c r="G314" s="110">
        <f t="shared" ref="G314:O314" si="34">G311</f>
        <v>15603.931146163721</v>
      </c>
      <c r="H314" s="110">
        <f t="shared" si="34"/>
        <v>854.77323485527597</v>
      </c>
      <c r="I314" s="110">
        <f t="shared" si="34"/>
        <v>0.77007659390115624</v>
      </c>
      <c r="J314" s="110">
        <f t="shared" si="34"/>
        <v>854.00315826135045</v>
      </c>
      <c r="K314" s="110">
        <f t="shared" si="34"/>
        <v>1015.316072763417</v>
      </c>
      <c r="L314" s="110">
        <f t="shared" si="34"/>
        <v>160.54283790840827</v>
      </c>
      <c r="M314" s="110">
        <f t="shared" si="34"/>
        <v>222.47003929969446</v>
      </c>
      <c r="N314" s="110">
        <f t="shared" si="34"/>
        <v>222.49040329969807</v>
      </c>
      <c r="O314" s="111">
        <f t="shared" si="34"/>
        <v>2.0363999999972293E-2</v>
      </c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  <c r="AT314" s="42"/>
      <c r="AU314" s="42"/>
      <c r="AV314" s="42"/>
      <c r="AW314" s="42"/>
      <c r="AX314" s="42"/>
      <c r="AY314" s="42"/>
      <c r="AZ314" s="42"/>
      <c r="BA314" s="42"/>
      <c r="BB314" s="42"/>
      <c r="BC314" s="42"/>
      <c r="BD314" s="42"/>
      <c r="BE314" s="42"/>
      <c r="BF314" s="42"/>
      <c r="BG314" s="42"/>
      <c r="BH314" s="42"/>
      <c r="BI314" s="42"/>
      <c r="BJ314" s="42"/>
      <c r="BK314" s="42"/>
      <c r="BL314" s="42"/>
      <c r="BM314" s="42"/>
      <c r="BN314" s="42"/>
      <c r="BO314" s="42"/>
      <c r="BP314" s="42"/>
      <c r="BQ314" s="42"/>
      <c r="BR314" s="42"/>
      <c r="BS314" s="42"/>
      <c r="BT314" s="42"/>
      <c r="BU314" s="42"/>
      <c r="BV314" s="42"/>
      <c r="BW314" s="42"/>
      <c r="BX314" s="42"/>
      <c r="BY314" s="42"/>
      <c r="BZ314" s="42"/>
      <c r="CA314" s="42"/>
      <c r="CB314" s="42"/>
      <c r="CC314" s="42"/>
      <c r="CD314" s="42"/>
      <c r="CE314" s="42"/>
      <c r="CF314" s="42"/>
      <c r="CG314" s="42"/>
      <c r="CH314" s="42"/>
      <c r="CI314" s="42"/>
      <c r="CJ314" s="42"/>
      <c r="CK314" s="42"/>
      <c r="CL314" s="42"/>
      <c r="CM314" s="42"/>
      <c r="CN314" s="42"/>
      <c r="CO314" s="42"/>
      <c r="CP314" s="42"/>
      <c r="CQ314" s="42"/>
      <c r="CR314" s="42"/>
      <c r="CS314" s="42"/>
      <c r="CT314" s="42"/>
      <c r="CU314" s="42"/>
      <c r="CV314" s="42"/>
      <c r="CW314" s="42"/>
      <c r="CX314" s="42"/>
      <c r="CY314" s="42"/>
      <c r="CZ314" s="42"/>
      <c r="DA314" s="42"/>
      <c r="DB314" s="42"/>
      <c r="DC314" s="42"/>
      <c r="DD314" s="42"/>
      <c r="DE314" s="42"/>
      <c r="DF314" s="42"/>
      <c r="DG314" s="42"/>
      <c r="DH314" s="42"/>
      <c r="DI314" s="42"/>
      <c r="DJ314" s="42"/>
      <c r="DK314" s="42"/>
      <c r="DL314" s="42"/>
      <c r="DM314" s="42"/>
      <c r="DN314" s="42"/>
      <c r="DO314" s="42"/>
      <c r="DP314" s="42"/>
      <c r="DQ314" s="42"/>
      <c r="DR314" s="42"/>
      <c r="DS314" s="42"/>
      <c r="DT314" s="42"/>
      <c r="DU314" s="42"/>
      <c r="DV314" s="42"/>
      <c r="DW314" s="42"/>
      <c r="DX314" s="42"/>
      <c r="DY314" s="42"/>
      <c r="DZ314" s="42"/>
      <c r="EA314" s="42"/>
      <c r="EB314" s="42"/>
      <c r="EC314" s="42"/>
      <c r="ED314" s="42"/>
      <c r="EE314" s="42"/>
      <c r="EF314" s="42"/>
      <c r="EG314" s="42"/>
      <c r="EH314" s="42"/>
      <c r="EI314" s="42"/>
      <c r="EJ314" s="42"/>
      <c r="EK314" s="42"/>
      <c r="EL314" s="42"/>
      <c r="EM314" s="42"/>
      <c r="EN314" s="42"/>
      <c r="EO314" s="42"/>
      <c r="EP314" s="42"/>
      <c r="EQ314" s="42"/>
      <c r="ER314" s="42"/>
      <c r="ES314" s="42"/>
      <c r="ET314" s="42"/>
      <c r="EU314" s="42"/>
      <c r="EV314" s="42"/>
      <c r="EW314" s="42"/>
      <c r="EX314" s="42"/>
      <c r="EY314" s="42"/>
      <c r="EZ314" s="42"/>
      <c r="FA314" s="42"/>
      <c r="FB314" s="42"/>
      <c r="FC314" s="42"/>
      <c r="FD314" s="42"/>
      <c r="FE314" s="42"/>
      <c r="FF314" s="42"/>
      <c r="FG314" s="42"/>
      <c r="FH314" s="42"/>
      <c r="FI314" s="42"/>
      <c r="FJ314" s="42"/>
      <c r="FK314" s="42"/>
      <c r="FL314" s="42"/>
      <c r="FM314" s="42"/>
      <c r="FN314" s="42"/>
      <c r="FO314" s="42"/>
      <c r="FP314" s="42"/>
      <c r="FQ314" s="42"/>
      <c r="FR314" s="42"/>
      <c r="FS314" s="42"/>
      <c r="FT314" s="42"/>
      <c r="FU314" s="42"/>
      <c r="FV314" s="42"/>
      <c r="FW314" s="42"/>
      <c r="FX314" s="42"/>
      <c r="FY314" s="42"/>
      <c r="FZ314" s="42"/>
      <c r="GA314" s="42"/>
      <c r="GB314" s="42"/>
      <c r="GC314" s="42"/>
      <c r="GD314" s="42"/>
      <c r="GE314" s="42"/>
      <c r="GF314" s="42"/>
      <c r="GG314" s="42"/>
      <c r="GH314" s="42"/>
      <c r="GI314" s="42"/>
      <c r="GJ314" s="42"/>
      <c r="GK314" s="42"/>
      <c r="GL314" s="42"/>
      <c r="GM314" s="42"/>
      <c r="GN314" s="42"/>
      <c r="GO314" s="42"/>
      <c r="GP314" s="42"/>
      <c r="GQ314" s="42"/>
      <c r="GR314" s="42"/>
      <c r="GS314" s="42"/>
      <c r="GT314" s="42"/>
      <c r="GU314" s="42"/>
      <c r="GV314" s="42"/>
      <c r="GW314" s="42"/>
      <c r="GX314" s="42"/>
      <c r="GY314" s="42"/>
      <c r="GZ314" s="42"/>
      <c r="HA314" s="42"/>
      <c r="HB314" s="42"/>
      <c r="HC314" s="42"/>
      <c r="HD314" s="42"/>
      <c r="HE314" s="42"/>
      <c r="HF314" s="42"/>
      <c r="HG314" s="42"/>
      <c r="HH314" s="42"/>
      <c r="HI314" s="42"/>
      <c r="HJ314" s="42"/>
      <c r="HK314" s="42"/>
      <c r="HL314" s="42"/>
      <c r="HM314" s="42"/>
      <c r="HN314" s="42"/>
      <c r="HO314" s="42"/>
      <c r="HP314" s="42"/>
      <c r="HQ314" s="42"/>
      <c r="HR314" s="42"/>
      <c r="HS314" s="42"/>
      <c r="HT314" s="42"/>
      <c r="HU314" s="42"/>
      <c r="HV314" s="42"/>
      <c r="HW314" s="42"/>
      <c r="HX314" s="42"/>
      <c r="HY314" s="42"/>
      <c r="HZ314" s="42"/>
      <c r="IA314" s="42"/>
      <c r="IB314" s="42"/>
      <c r="IC314" s="42"/>
      <c r="ID314" s="42"/>
      <c r="IE314" s="42"/>
      <c r="IF314" s="42"/>
      <c r="IG314" s="42"/>
      <c r="IH314" s="42"/>
      <c r="II314" s="42"/>
      <c r="IJ314" s="42"/>
      <c r="IK314" s="42"/>
      <c r="IL314" s="42"/>
      <c r="IM314" s="42"/>
    </row>
    <row r="315" spans="1:247" s="24" customFormat="1" ht="31.5" x14ac:dyDescent="0.25">
      <c r="A315" s="21"/>
      <c r="B315" s="60"/>
      <c r="C315" s="75"/>
      <c r="D315" s="63"/>
      <c r="E315" s="109" t="s">
        <v>825</v>
      </c>
      <c r="F315" s="110">
        <f t="shared" ref="F315:O315" si="35">SUM(F10:F37,F38:F62,F68:F72,F78:F131,F137:F146,F152:F180,F186:F199,F205:F212,F218:F226,F232:F255,F261:F268,F274:F305)</f>
        <v>375496.25505314016</v>
      </c>
      <c r="G315" s="110">
        <f t="shared" si="35"/>
        <v>356183.32749476831</v>
      </c>
      <c r="H315" s="110">
        <f t="shared" si="35"/>
        <v>16050.941312731313</v>
      </c>
      <c r="I315" s="110">
        <f t="shared" si="35"/>
        <v>15267.526281561499</v>
      </c>
      <c r="J315" s="110">
        <f t="shared" si="35"/>
        <v>783.41503116978765</v>
      </c>
      <c r="K315" s="110">
        <f t="shared" si="35"/>
        <v>89193.088401519883</v>
      </c>
      <c r="L315" s="110">
        <f t="shared" si="35"/>
        <v>73142.147088788406</v>
      </c>
      <c r="M315" s="110">
        <f t="shared" si="35"/>
        <v>19331.579048036154</v>
      </c>
      <c r="N315" s="110">
        <f t="shared" si="35"/>
        <v>19560.190197122018</v>
      </c>
      <c r="O315" s="111">
        <f t="shared" si="35"/>
        <v>228.61114908586404</v>
      </c>
    </row>
    <row r="316" spans="1:247" s="24" customFormat="1" ht="32.25" thickBot="1" x14ac:dyDescent="0.3">
      <c r="A316" s="21"/>
      <c r="B316" s="61"/>
      <c r="C316" s="75"/>
      <c r="D316" s="125"/>
      <c r="E316" s="126" t="s">
        <v>826</v>
      </c>
      <c r="F316" s="127">
        <f t="shared" ref="F316:O316" si="36">IF(COUNTA(F10:F37,F38:F63,F68:F73,F78:F132,F137:F147,F152:F181,F186:F200,F205:F213,F218:F227,F232:F256,F261:F269,F274:F306,F311)&gt;0,SUM(F314:F315),"")</f>
        <v>388692.97318851907</v>
      </c>
      <c r="G316" s="127">
        <f t="shared" si="36"/>
        <v>371787.25864093204</v>
      </c>
      <c r="H316" s="127">
        <f t="shared" si="36"/>
        <v>16905.714547586587</v>
      </c>
      <c r="I316" s="127">
        <f t="shared" si="36"/>
        <v>15268.2963581554</v>
      </c>
      <c r="J316" s="127">
        <f t="shared" si="36"/>
        <v>1637.4181894311382</v>
      </c>
      <c r="K316" s="127">
        <f t="shared" si="36"/>
        <v>90208.404474283307</v>
      </c>
      <c r="L316" s="127">
        <f t="shared" si="36"/>
        <v>73302.68992669681</v>
      </c>
      <c r="M316" s="127">
        <f t="shared" si="36"/>
        <v>19554.049087335847</v>
      </c>
      <c r="N316" s="127">
        <f t="shared" si="36"/>
        <v>19782.680600421714</v>
      </c>
      <c r="O316" s="128">
        <f t="shared" si="36"/>
        <v>228.63151308586401</v>
      </c>
    </row>
    <row r="317" spans="1:247" x14ac:dyDescent="0.15">
      <c r="A317" s="1"/>
      <c r="B317" s="44"/>
      <c r="C317" s="45"/>
      <c r="D317" s="44"/>
      <c r="E317" s="46"/>
      <c r="F317" s="47"/>
      <c r="G317" s="47"/>
      <c r="H317" s="47"/>
      <c r="I317" s="47"/>
      <c r="J317" s="47"/>
      <c r="K317" s="47"/>
      <c r="L317" s="47"/>
      <c r="M317" s="47"/>
      <c r="N317" s="47"/>
      <c r="O317" s="47"/>
    </row>
    <row r="318" spans="1:247" s="2" customFormat="1" x14ac:dyDescent="0.25">
      <c r="A318" s="48"/>
      <c r="B318" s="49"/>
      <c r="D318" s="49" t="s">
        <v>827</v>
      </c>
      <c r="E318" s="49"/>
      <c r="F318" s="46"/>
      <c r="G318" s="47"/>
      <c r="H318" s="47"/>
      <c r="I318" s="50"/>
      <c r="J318" s="47"/>
      <c r="K318" s="47"/>
      <c r="L318" s="47"/>
      <c r="M318" s="47"/>
      <c r="N318" s="47"/>
      <c r="O318" s="47"/>
    </row>
    <row r="319" spans="1:247" s="2" customFormat="1" ht="15" x14ac:dyDescent="0.25">
      <c r="A319" s="23"/>
      <c r="B319"/>
      <c r="D319" s="51" t="s">
        <v>828</v>
      </c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</row>
    <row r="320" spans="1:247" s="2" customFormat="1" ht="15" x14ac:dyDescent="0.25">
      <c r="A320" s="23"/>
      <c r="B320"/>
      <c r="D320" s="51" t="s">
        <v>829</v>
      </c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</row>
    <row r="321" spans="1:15" s="2" customFormat="1" x14ac:dyDescent="0.25">
      <c r="A321" s="23"/>
      <c r="B321" s="52"/>
      <c r="D321" s="52" t="s">
        <v>830</v>
      </c>
      <c r="E321" s="52"/>
      <c r="F321" s="53"/>
      <c r="G321" s="54"/>
      <c r="H321" s="54"/>
      <c r="I321" s="54"/>
      <c r="J321" s="54"/>
      <c r="K321" s="54"/>
      <c r="L321" s="54"/>
      <c r="M321" s="54"/>
      <c r="N321" s="54"/>
      <c r="O321" s="54"/>
    </row>
    <row r="322" spans="1:15" s="2" customFormat="1" x14ac:dyDescent="0.25">
      <c r="A322" s="23"/>
      <c r="B322" s="55"/>
      <c r="D322" s="55" t="s">
        <v>831</v>
      </c>
      <c r="E322" s="55"/>
      <c r="F322" s="53"/>
      <c r="G322" s="54"/>
      <c r="H322" s="54"/>
      <c r="I322" s="54"/>
      <c r="J322" s="54"/>
      <c r="K322" s="54"/>
      <c r="L322" s="54"/>
      <c r="M322" s="54"/>
      <c r="N322" s="54"/>
      <c r="O322" s="54"/>
    </row>
    <row r="323" spans="1:15" s="2" customFormat="1" x14ac:dyDescent="0.25">
      <c r="A323" s="23"/>
      <c r="B323" s="44"/>
      <c r="C323" s="56"/>
      <c r="D323" s="44"/>
      <c r="E323" s="53"/>
      <c r="F323" s="54"/>
      <c r="G323" s="54"/>
      <c r="H323" s="54"/>
      <c r="I323" s="54"/>
      <c r="J323" s="54"/>
      <c r="K323" s="54"/>
      <c r="L323" s="54"/>
      <c r="M323" s="54"/>
      <c r="N323" s="54"/>
      <c r="O323" s="54"/>
    </row>
    <row r="335" spans="1:15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</row>
    <row r="336" spans="1:15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</row>
    <row r="337" spans="1:15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</row>
    <row r="338" spans="1:15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</row>
    <row r="339" spans="1:15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</row>
    <row r="340" spans="1:15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</row>
    <row r="341" spans="1:15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</row>
    <row r="342" spans="1:15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</row>
    <row r="343" spans="1:15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</row>
    <row r="344" spans="1:15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</row>
    <row r="345" spans="1:15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</row>
    <row r="346" spans="1:15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</row>
    <row r="347" spans="1:15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</row>
    <row r="348" spans="1:15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</row>
    <row r="349" spans="1:15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</row>
    <row r="350" spans="1:15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</row>
    <row r="351" spans="1:15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</row>
    <row r="352" spans="1:15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</row>
    <row r="353" spans="1:15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</row>
    <row r="354" spans="1:15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</row>
  </sheetData>
  <mergeCells count="50">
    <mergeCell ref="K6:L6"/>
    <mergeCell ref="M6:M7"/>
    <mergeCell ref="N6:O6"/>
    <mergeCell ref="B4:B7"/>
    <mergeCell ref="C4:C7"/>
    <mergeCell ref="D4:D7"/>
    <mergeCell ref="E4:E7"/>
    <mergeCell ref="F4:F7"/>
    <mergeCell ref="M4:O5"/>
    <mergeCell ref="G5:G7"/>
    <mergeCell ref="B64:B65"/>
    <mergeCell ref="C64:C65"/>
    <mergeCell ref="D64:D65"/>
    <mergeCell ref="H6:H7"/>
    <mergeCell ref="I6:J6"/>
    <mergeCell ref="B74:B75"/>
    <mergeCell ref="C74:C75"/>
    <mergeCell ref="D74:D75"/>
    <mergeCell ref="B133:B134"/>
    <mergeCell ref="C133:C134"/>
    <mergeCell ref="D133:D134"/>
    <mergeCell ref="B148:B149"/>
    <mergeCell ref="C148:C149"/>
    <mergeCell ref="D148:D149"/>
    <mergeCell ref="B182:B183"/>
    <mergeCell ref="C182:C183"/>
    <mergeCell ref="D182:D183"/>
    <mergeCell ref="D257:D258"/>
    <mergeCell ref="B201:B202"/>
    <mergeCell ref="C201:C202"/>
    <mergeCell ref="D201:D202"/>
    <mergeCell ref="B214:B215"/>
    <mergeCell ref="C214:C215"/>
    <mergeCell ref="D214:D215"/>
    <mergeCell ref="B314:B316"/>
    <mergeCell ref="C314:C316"/>
    <mergeCell ref="D314:D316"/>
    <mergeCell ref="D1:O1"/>
    <mergeCell ref="D2:O2"/>
    <mergeCell ref="B270:B271"/>
    <mergeCell ref="C270:C271"/>
    <mergeCell ref="D270:D271"/>
    <mergeCell ref="B307:B308"/>
    <mergeCell ref="C307:C308"/>
    <mergeCell ref="D307:D308"/>
    <mergeCell ref="B228:B229"/>
    <mergeCell ref="C228:C229"/>
    <mergeCell ref="D228:D229"/>
    <mergeCell ref="B257:B258"/>
    <mergeCell ref="C257:C258"/>
  </mergeCells>
  <conditionalFormatting sqref="F314:O314">
    <cfRule type="expression" dxfId="7" priority="7" stopIfTrue="1">
      <formula>AND(F311&lt;&gt;F314,F314&lt;&gt;0)</formula>
    </cfRule>
  </conditionalFormatting>
  <conditionalFormatting sqref="F314:O314">
    <cfRule type="expression" dxfId="6" priority="6" stopIfTrue="1">
      <formula>AND(F311&lt;&gt;F314,F314&lt;&gt;0)</formula>
    </cfRule>
  </conditionalFormatting>
  <conditionalFormatting sqref="F168:O168">
    <cfRule type="expression" dxfId="4" priority="3">
      <formula>AND(#REF!&lt;&gt;"",#REF!&gt;2010)</formula>
    </cfRule>
  </conditionalFormatting>
  <conditionalFormatting sqref="E265">
    <cfRule type="expression" dxfId="3" priority="2">
      <formula>COUNTIF($F$265:$O$265,"&gt;0")</formula>
    </cfRule>
  </conditionalFormatting>
  <dataValidations count="2">
    <dataValidation type="custom" errorStyle="information" allowBlank="1" showInputMessage="1" showErrorMessage="1" error="please make sure that the data was intedted for the counterpart(s) highlited in red if so please disregard this message" sqref="F265">
      <formula1>AND(F265&lt;&gt;"",F265&lt;&gt;0)</formula1>
    </dataValidation>
    <dataValidation allowBlank="1" showErrorMessage="1" prompt="Please make sure that the entered datat is for the right conterpart if so please disregard this message " sqref="G265:O265"/>
  </dataValidations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CE630D3B-9A76-4ACE-A088-A5BA3BE847A5}">
            <xm:f>AND($E10='G:\UFS\1_ОПИ\Свод остатков по прямым инвестициям\!Сводные данные\3 Отчеты\CDIS\20180101\[Template_CDIS.xlsx]Index Page'!#REF!,F10&lt;&gt;"")</xm:f>
            <x14:dxf>
              <fill>
                <patternFill>
                  <bgColor rgb="FFFF0000"/>
                </patternFill>
              </fill>
            </x14:dxf>
          </x14:cfRule>
          <xm:sqref>F68:O72 F137:O146 F152:O180 F186:O199 F205:O212 F218:O226 F232:O255 F274:O305 F261:O264 F10:O62 F78:O131 F266:O268</xm:sqref>
        </x14:conditionalFormatting>
        <x14:conditionalFormatting xmlns:xm="http://schemas.microsoft.com/office/excel/2006/main">
          <x14:cfRule type="expression" priority="1" id="{6EBB9AEB-E486-43FD-9629-B4C822B6C6E3}">
            <xm:f>AND($E265='G:\UFS\1_ОПИ\Свод остатков по прямым инвестициям\!Сводные данные\3 Отчеты\CDIS\20180101\[Template_CDIS.xlsx]Index Page'!#REF!,F265&lt;&gt;"")</xm:f>
            <x14:dxf>
              <fill>
                <patternFill>
                  <bgColor rgb="FFFF0000"/>
                </patternFill>
              </fill>
            </x14:dxf>
          </x14:cfRule>
          <xm:sqref>F265:P265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Outward</vt:lpstr>
    </vt:vector>
  </TitlesOfParts>
  <Company>CBR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Беглов Алексей Игоревич</dc:creator>
  <cp:lastModifiedBy>Радивилова Ольга Васильевна</cp:lastModifiedBy>
  <dcterms:created xsi:type="dcterms:W3CDTF">2020-09-07T12:38:58Z</dcterms:created>
  <dcterms:modified xsi:type="dcterms:W3CDTF">2020-09-15T11:22:21Z</dcterms:modified>
</cp:coreProperties>
</file>