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AS19" i="2" s="1"/>
  <c r="AS20" i="19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AS25" i="2" s="1"/>
  <c r="AS26" i="19" s="1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L40" i="42"/>
  <c r="H42" i="42"/>
  <c r="H47" i="42" s="1"/>
  <c r="H48" i="42" s="1"/>
  <c r="J42" i="42"/>
  <c r="J47" i="42" s="1"/>
  <c r="J48" i="42" s="1"/>
  <c r="K42" i="42"/>
  <c r="K47" i="42" s="1"/>
  <c r="K48" i="42" s="1"/>
  <c r="P42" i="42"/>
  <c r="P47" i="42" s="1"/>
  <c r="R42" i="42"/>
  <c r="R47" i="42" s="1"/>
  <c r="S42" i="42"/>
  <c r="S47" i="42" s="1"/>
  <c r="X42" i="42"/>
  <c r="X47" i="42" s="1"/>
  <c r="Z42" i="42"/>
  <c r="Z47" i="42" s="1"/>
  <c r="AA42" i="42"/>
  <c r="AA47" i="42" s="1"/>
  <c r="AF42" i="42"/>
  <c r="AF47" i="42" s="1"/>
  <c r="AH42" i="42"/>
  <c r="AH47" i="42" s="1"/>
  <c r="AI42" i="42"/>
  <c r="AI47" i="42" s="1"/>
  <c r="AN42" i="42"/>
  <c r="AN47" i="42" s="1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O18" i="14"/>
  <c r="R20" i="28" s="1"/>
  <c r="M19" i="14"/>
  <c r="N19" i="14"/>
  <c r="O19" i="14"/>
  <c r="R21" i="28" s="1"/>
  <c r="M20" i="14"/>
  <c r="N20" i="14"/>
  <c r="N21" i="14" s="1"/>
  <c r="O20" i="14"/>
  <c r="D21" i="14"/>
  <c r="E21" i="14"/>
  <c r="E23" i="28" s="1"/>
  <c r="F21" i="14"/>
  <c r="G21" i="14"/>
  <c r="H21" i="14"/>
  <c r="H23" i="28" s="1"/>
  <c r="I21" i="14"/>
  <c r="J21" i="14"/>
  <c r="K21" i="14"/>
  <c r="L21" i="14"/>
  <c r="M21" i="14"/>
  <c r="P23" i="28" s="1"/>
  <c r="M25" i="14"/>
  <c r="P27" i="28" s="1"/>
  <c r="N25" i="14"/>
  <c r="O25" i="14"/>
  <c r="R27" i="28" s="1"/>
  <c r="M26" i="14"/>
  <c r="N26" i="14"/>
  <c r="O26" i="14"/>
  <c r="M27" i="14"/>
  <c r="N27" i="14"/>
  <c r="O27" i="14"/>
  <c r="D28" i="14"/>
  <c r="E28" i="14"/>
  <c r="N28" i="14" s="1"/>
  <c r="Q30" i="28" s="1"/>
  <c r="F28" i="14"/>
  <c r="O28" i="14" s="1"/>
  <c r="R30" i="28" s="1"/>
  <c r="G28" i="14"/>
  <c r="H28" i="14"/>
  <c r="I28" i="14"/>
  <c r="J28" i="14"/>
  <c r="K28" i="14"/>
  <c r="M30" i="28" s="1"/>
  <c r="L28" i="14"/>
  <c r="M28" i="14"/>
  <c r="M32" i="14"/>
  <c r="N32" i="14"/>
  <c r="O32" i="14"/>
  <c r="M33" i="14"/>
  <c r="P34" i="28" s="1"/>
  <c r="N33" i="14"/>
  <c r="O33" i="14"/>
  <c r="M34" i="14"/>
  <c r="N34" i="14"/>
  <c r="O34" i="14"/>
  <c r="D35" i="14"/>
  <c r="M35" i="14" s="1"/>
  <c r="P37" i="28" s="1"/>
  <c r="E35" i="14"/>
  <c r="F35" i="14"/>
  <c r="F37" i="28" s="1"/>
  <c r="G35" i="14"/>
  <c r="H35" i="14"/>
  <c r="I35" i="14"/>
  <c r="J35" i="14"/>
  <c r="K35" i="14"/>
  <c r="L35" i="14"/>
  <c r="N35" i="14"/>
  <c r="Q37" i="28" s="1"/>
  <c r="P16" i="28"/>
  <c r="Q16" i="28"/>
  <c r="R16" i="28"/>
  <c r="G20" i="28"/>
  <c r="K20" i="28"/>
  <c r="O20" i="28"/>
  <c r="P20" i="28"/>
  <c r="Q20" i="28"/>
  <c r="K21" i="28"/>
  <c r="O21" i="28"/>
  <c r="P21" i="28"/>
  <c r="Q21" i="28"/>
  <c r="G22" i="28"/>
  <c r="K22" i="28"/>
  <c r="O22" i="28"/>
  <c r="P22" i="28"/>
  <c r="Q22" i="28"/>
  <c r="R22" i="28"/>
  <c r="D23" i="28"/>
  <c r="F23" i="28"/>
  <c r="J23" i="28"/>
  <c r="L23" i="28"/>
  <c r="M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P36" i="28"/>
  <c r="Q36" i="28"/>
  <c r="D37" i="28"/>
  <c r="E37" i="28"/>
  <c r="G37" i="28"/>
  <c r="H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I21" i="43"/>
  <c r="J21" i="43"/>
  <c r="K21" i="43"/>
  <c r="L21" i="43"/>
  <c r="M21" i="43"/>
  <c r="Q23" i="28" l="1"/>
  <c r="N21" i="43"/>
  <c r="AS19" i="19"/>
  <c r="G23" i="28"/>
  <c r="AS18" i="42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A6" i="14"/>
  <c r="O19" i="43"/>
  <c r="P35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33" i="2"/>
  <c r="AS34" i="19" s="1"/>
  <c r="H21" i="43"/>
  <c r="K23" i="28"/>
  <c r="O21" i="14"/>
  <c r="AS40" i="2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H19" i="19"/>
  <c r="A4" i="2" s="1"/>
  <c r="H46" i="2"/>
  <c r="H47" i="19" s="1"/>
  <c r="AS39" i="2"/>
  <c r="P30" i="28"/>
  <c r="I23" i="28"/>
  <c r="F42" i="42"/>
  <c r="F47" i="42" s="1"/>
  <c r="F48" i="42" s="1"/>
  <c r="E46" i="2" l="1"/>
  <c r="E47" i="19" s="1"/>
  <c r="E43" i="19"/>
  <c r="A5" i="2" s="1"/>
  <c r="M46" i="2"/>
  <c r="M47" i="19" s="1"/>
  <c r="M43" i="19"/>
  <c r="AS47" i="2"/>
  <c r="AS41" i="19"/>
  <c r="AC46" i="2"/>
  <c r="AC47" i="19" s="1"/>
  <c r="AC43" i="19"/>
  <c r="R23" i="28"/>
  <c r="A4" i="14" s="1"/>
  <c r="O21" i="43"/>
  <c r="AK46" i="2"/>
  <c r="AK47" i="19" s="1"/>
  <c r="AK43" i="19"/>
  <c r="O23" i="28"/>
  <c r="E8" i="27" s="1"/>
  <c r="AS40" i="19"/>
  <c r="AS39" i="42"/>
  <c r="AS42" i="42" s="1"/>
  <c r="AS47" i="42" s="1"/>
  <c r="U46" i="2"/>
  <c r="U47" i="19" s="1"/>
  <c r="U43" i="19"/>
  <c r="E42" i="42"/>
  <c r="E47" i="42" s="1"/>
  <c r="E48" i="42" s="1"/>
  <c r="E33" i="42"/>
  <c r="AS42" i="2"/>
  <c r="R37" i="28"/>
  <c r="R36" i="28"/>
  <c r="A3" i="14" s="1"/>
  <c r="G40" i="42"/>
  <c r="G42" i="42"/>
  <c r="G47" i="42" s="1"/>
  <c r="G48" i="42" s="1"/>
  <c r="T16" i="28" l="1"/>
  <c r="AS46" i="2"/>
  <c r="AS47" i="19" s="1"/>
  <c r="A7" i="2" s="1"/>
  <c r="AS43" i="19"/>
  <c r="A3" i="2" s="1"/>
  <c r="AS48" i="19" l="1"/>
  <c r="E6" i="27" l="1"/>
  <c r="A6" i="2"/>
  <c r="E5" i="27"/>
</calcChain>
</file>

<file path=xl/sharedStrings.xml><?xml version="1.0" encoding="utf-8"?>
<sst xmlns="http://schemas.openxmlformats.org/spreadsheetml/2006/main" count="925" uniqueCount="373">
  <si>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</si>
  <si>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</si>
  <si>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</si>
  <si>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</si>
  <si>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</si>
  <si>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</si>
  <si>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</si>
  <si>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</si>
  <si>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</si>
  <si>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</si>
  <si>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</si>
  <si>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</si>
  <si>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</si>
  <si>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</si>
  <si>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</si>
  <si>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</si>
  <si>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</si>
  <si>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</si>
  <si>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</si>
  <si>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</si>
  <si>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</si>
  <si>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</si>
  <si>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</si>
  <si>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</si>
  <si>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</si>
  <si>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</si>
  <si>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</si>
  <si>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</si>
  <si>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</si>
  <si>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</si>
  <si>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</si>
  <si>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</si>
  <si>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</si>
  <si>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</si>
  <si>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</si>
  <si>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</si>
  <si>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</si>
  <si>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</si>
  <si>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</si>
  <si>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</si>
  <si>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</si>
  <si>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</si>
  <si>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</si>
  <si>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</si>
  <si>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</si>
  <si>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</si>
  <si>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</si>
  <si>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</si>
  <si>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</si>
  <si>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</si>
  <si>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</si>
  <si>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</si>
  <si>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</si>
  <si>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</si>
  <si>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</si>
  <si>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</si>
  <si>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</si>
  <si>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</si>
  <si>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</si>
  <si>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</si>
  <si>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</si>
  <si>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</si>
  <si>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</si>
  <si>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</si>
  <si>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</si>
  <si>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</si>
  <si>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</si>
  <si>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</si>
  <si>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</si>
  <si>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</si>
  <si>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</si>
  <si>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</si>
  <si>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</si>
  <si>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</si>
  <si>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</si>
  <si>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</si>
  <si>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</si>
  <si>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</si>
  <si>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</si>
  <si>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</si>
  <si>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</si>
  <si>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</si>
  <si>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</si>
  <si>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</si>
  <si>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</si>
  <si>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</si>
  <si>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</si>
  <si>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</si>
  <si>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</si>
  <si>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</si>
  <si>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</si>
  <si>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</si>
  <si>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</si>
  <si>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</si>
  <si>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</si>
  <si>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</si>
  <si>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</si>
  <si>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</si>
  <si>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</si>
  <si>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</si>
  <si>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</si>
  <si>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</si>
  <si>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</si>
  <si>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</si>
  <si>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</si>
  <si>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</si>
  <si>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</si>
  <si>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</si>
  <si>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</si>
  <si>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</si>
  <si>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</si>
  <si>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</si>
  <si>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</si>
  <si>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</si>
  <si>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</si>
  <si>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</si>
  <si>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</si>
  <si>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</si>
  <si>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</si>
  <si>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</si>
  <si>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</si>
  <si>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</si>
  <si>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</si>
  <si>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</si>
  <si>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</si>
  <si>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</si>
  <si>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</si>
  <si>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</si>
  <si>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</si>
  <si>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</si>
  <si>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</si>
  <si>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</si>
  <si>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</si>
  <si>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</si>
  <si>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</si>
  <si>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</si>
  <si>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</si>
  <si>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</si>
  <si>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</si>
  <si>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</si>
  <si>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</si>
  <si>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</si>
  <si>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</si>
  <si>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</si>
  <si>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</si>
  <si>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</si>
  <si>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</si>
  <si>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</si>
  <si>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</si>
  <si>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</si>
  <si>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</si>
  <si>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</si>
  <si>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</si>
  <si>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</si>
  <si>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</si>
  <si>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</si>
  <si>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</si>
  <si>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</si>
  <si>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</si>
  <si>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</si>
  <si>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</si>
  <si>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</si>
  <si>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</si>
  <si>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</si>
  <si>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</si>
  <si>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</si>
  <si>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</si>
  <si>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</si>
  <si>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</si>
  <si>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</si>
  <si>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</si>
  <si>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</si>
  <si>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</si>
  <si>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</si>
  <si>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</si>
  <si>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</si>
  <si>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</si>
  <si>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</si>
  <si>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</si>
  <si>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</si>
  <si>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</si>
  <si>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</si>
  <si>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</si>
  <si>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</si>
  <si>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</si>
  <si>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</si>
  <si>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</si>
  <si>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</si>
  <si>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</si>
  <si>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</si>
  <si>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</si>
  <si>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</si>
  <si>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</si>
  <si>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</si>
  <si>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</si>
  <si>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</si>
  <si>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</si>
  <si>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</si>
  <si>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</si>
  <si>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</si>
  <si>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</si>
  <si>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</si>
  <si>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</si>
  <si>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</si>
  <si>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</si>
  <si>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</si>
  <si>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</si>
  <si>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февраля  2010 года </t>
  </si>
  <si>
    <t>Nominal or notional principal amounts outstanding at end-February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</si>
  <si>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</si>
  <si>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</si>
  <si>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</si>
  <si>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</si>
  <si>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</si>
  <si>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</si>
  <si>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</si>
  <si>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</si>
  <si>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</si>
  <si>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</si>
  <si>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</si>
  <si>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</si>
  <si>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</si>
  <si>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</si>
  <si>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</si>
  <si>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</si>
  <si>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</si>
  <si>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</si>
  <si>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</si>
  <si>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</si>
  <si>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</si>
  <si>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</si>
  <si>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</si>
  <si>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</si>
  <si>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</si>
  <si>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</si>
  <si>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</si>
  <si>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</si>
  <si>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</si>
  <si>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</si>
  <si>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</si>
  <si>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</si>
  <si>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</si>
  <si>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</si>
  <si>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</si>
  <si>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</si>
  <si>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</si>
  <si>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</si>
  <si>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</si>
  <si>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РОСТОВСКАЯ ОБЛАСТЬ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</si>
  <si>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</si>
  <si>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</si>
  <si>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</si>
  <si>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</si>
  <si>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</si>
  <si>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</si>
  <si>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</si>
  <si>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</si>
  <si>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</si>
  <si>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</si>
  <si>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</si>
  <si>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</si>
  <si>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</si>
  <si>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</si>
  <si>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</si>
  <si>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</si>
  <si>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</si>
  <si>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</si>
  <si>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2209</t>
  </si>
  <si>
    <t>"НОМОС-БАНК" (ОАО)</t>
  </si>
  <si>
    <t>2216</t>
  </si>
  <si>
    <t>ЗАО "БАНК ИНТЕЗА"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</si>
  <si>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</si>
  <si>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</si>
  <si>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</si>
  <si>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</si>
  <si>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</si>
  <si>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</si>
  <si>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</si>
  <si>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</si>
  <si>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</si>
  <si>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</si>
  <si>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</si>
  <si>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</si>
  <si>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</si>
  <si>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</si>
  <si>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</si>
  <si>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</si>
  <si>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</si>
  <si>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</si>
  <si>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</si>
  <si>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</si>
  <si>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</si>
  <si>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</si>
  <si>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</si>
  <si>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</si>
  <si>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</si>
  <si>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</si>
  <si>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</si>
  <si>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</si>
  <si>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</si>
  <si>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</si>
  <si>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</si>
  <si>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</si>
  <si>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</si>
  <si>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</si>
  <si>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</si>
  <si>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</si>
  <si>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</si>
  <si>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</si>
  <si>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</si>
  <si>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</si>
  <si>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</si>
  <si>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</si>
  <si>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2968</t>
  </si>
  <si>
    <t>КБ "ЕВРОТРАСТ" (ЗАО)</t>
  </si>
  <si>
    <t>2975</t>
  </si>
  <si>
    <t>"СБ "ГУБЕРНСКИЙ" (ОАО)</t>
  </si>
  <si>
    <t>3016</t>
  </si>
  <si>
    <t>ОАО "НОРДЕА БАНК"</t>
  </si>
  <si>
    <t>3073</t>
  </si>
  <si>
    <t>ОАО "РУСЬ-БАНК"</t>
  </si>
  <si>
    <t>3087</t>
  </si>
  <si>
    <t>ОАО НТБ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</si>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</sst>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221</v>
      </c>
    </row>
    <row r="12" spans="1:4">
      <c r="A12">
        <v>9</v>
      </c>
      <c r="B12" s="438" t="s">
        <v>229</v>
      </c>
      <c r="C12" s="439" t="s">
        <v>230</v>
      </c>
      <c r="D12" s="439" t="s">
        <v>221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233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248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221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214</v>
      </c>
    </row>
    <row r="25" spans="1:4">
      <c r="A25">
        <v>22</v>
      </c>
      <c r="B25" s="438" t="s">
        <v>257</v>
      </c>
      <c r="C25" s="439" t="s">
        <v>258</v>
      </c>
      <c r="D25" s="439" t="s">
        <v>221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221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214</v>
      </c>
    </row>
    <row r="44" spans="1:4">
      <c r="A44">
        <v>41</v>
      </c>
      <c r="B44" s="438" t="s">
        <v>295</v>
      </c>
      <c r="C44" s="439" t="s">
        <v>296</v>
      </c>
      <c r="D44" s="439" t="s">
        <v>214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233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214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214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14063.24531058</v>
      </c>
      <c r="E15" s="430">
        <f>OUT_1!E15</f>
        <v>2559.2050413100005</v>
      </c>
      <c r="F15" s="430">
        <f>OUT_1!F15</f>
        <v>5.778839800000001</v>
      </c>
      <c r="G15" s="430">
        <f>OUT_1!G15</f>
        <v>3.26234811</v>
      </c>
      <c r="H15" s="430">
        <f>OUT_1!H15</f>
        <v>143.46904759999998</v>
      </c>
      <c r="I15" s="430">
        <f>OUT_1!I15</f>
        <v>9.9420439999999999E-2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0.111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12722.374109249999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22.892892159999999</v>
      </c>
      <c r="AS15" s="430">
        <f>OUT_1!AS15</f>
        <v>14771.690004625003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38889.690414689954</v>
      </c>
      <c r="E16" s="430">
        <f>OUT_1!E16</f>
        <v>10202.808742609997</v>
      </c>
      <c r="F16" s="430">
        <f>OUT_1!F16</f>
        <v>383.87427445000003</v>
      </c>
      <c r="G16" s="430">
        <f>OUT_1!G16</f>
        <v>296.09044951000004</v>
      </c>
      <c r="H16" s="430">
        <f>OUT_1!H16</f>
        <v>339.2330546899999</v>
      </c>
      <c r="I16" s="430">
        <f>OUT_1!I16</f>
        <v>16.88546989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3.8969165200000004</v>
      </c>
      <c r="R16" s="430">
        <f>OUT_1!R16</f>
        <v>9.9979699999999991E-2</v>
      </c>
      <c r="S16" s="430">
        <f>OUT_1!S16</f>
        <v>0</v>
      </c>
      <c r="T16" s="430">
        <f>OUT_1!T16</f>
        <v>18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2.8000000000000001E-2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31431.509429400059</v>
      </c>
      <c r="AK16" s="430">
        <f>OUT_1!AK16</f>
        <v>0</v>
      </c>
      <c r="AL16" s="430">
        <f>OUT_1!AL16</f>
        <v>0.25032113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235.03427674000008</v>
      </c>
      <c r="AS16" s="430">
        <f>OUT_1!AS16</f>
        <v>40908.700664665004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3480.1005234200029</v>
      </c>
      <c r="E17" s="430">
        <f>OUT_1!E17</f>
        <v>1698.5844313200009</v>
      </c>
      <c r="F17" s="430">
        <f>OUT_1!F17</f>
        <v>95.067064399999992</v>
      </c>
      <c r="G17" s="430">
        <f>OUT_1!G17</f>
        <v>44.334557929999995</v>
      </c>
      <c r="H17" s="430">
        <f>OUT_1!H17</f>
        <v>0</v>
      </c>
      <c r="I17" s="430">
        <f>OUT_1!I17</f>
        <v>15.894693369999999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4721.3496975600001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0.59299334000000004</v>
      </c>
      <c r="AS17" s="430">
        <f>OUT_1!AS17</f>
        <v>5027.961980670002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56433.036248689961</v>
      </c>
      <c r="E18" s="430">
        <f>OUT_1!E18</f>
        <v>14460.598215239999</v>
      </c>
      <c r="F18" s="430">
        <f>OUT_1!F18</f>
        <v>484.72017865000004</v>
      </c>
      <c r="G18" s="430">
        <f>OUT_1!G18</f>
        <v>343.68735555000006</v>
      </c>
      <c r="H18" s="430">
        <f>OUT_1!H18</f>
        <v>482.70210228999986</v>
      </c>
      <c r="I18" s="430">
        <f>OUT_1!I18</f>
        <v>32.879583699999998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3.8969165200000004</v>
      </c>
      <c r="R18" s="430">
        <f>OUT_1!R18</f>
        <v>9.9979699999999991E-2</v>
      </c>
      <c r="S18" s="430">
        <f>OUT_1!S18</f>
        <v>0</v>
      </c>
      <c r="T18" s="430">
        <f>OUT_1!T18</f>
        <v>18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0.13900000000000001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48875.233236210057</v>
      </c>
      <c r="AK18" s="430">
        <f>OUT_1!AK18</f>
        <v>0</v>
      </c>
      <c r="AL18" s="430">
        <f>OUT_1!AL18</f>
        <v>0.25032113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258.5201622400001</v>
      </c>
      <c r="AS18" s="430">
        <f>OUT_1!AS18</f>
        <v>60708.352649960012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56433.036248689961</v>
      </c>
      <c r="E19" s="436">
        <f t="shared" si="0"/>
        <v>14460.598215239999</v>
      </c>
      <c r="F19" s="436">
        <f t="shared" si="0"/>
        <v>484.72017865000004</v>
      </c>
      <c r="G19" s="436">
        <f t="shared" si="0"/>
        <v>343.68735555000006</v>
      </c>
      <c r="H19" s="436">
        <f t="shared" si="0"/>
        <v>482.70210228999986</v>
      </c>
      <c r="I19" s="436">
        <f t="shared" si="0"/>
        <v>32.879583699999998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4126.8704647300001</v>
      </c>
      <c r="E29" s="430">
        <f>OUT_1!E29</f>
        <v>3848.73063976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7947.9373592400007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7975.6011044900006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4307.8477621099992</v>
      </c>
      <c r="E30" s="430">
        <f>OUT_1!E30</f>
        <v>3353.7596096800003</v>
      </c>
      <c r="F30" s="430">
        <f>OUT_1!F30</f>
        <v>0</v>
      </c>
      <c r="G30" s="430">
        <f>OUT_1!G30</f>
        <v>31.296997699999999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7449.10270511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165.72608936</v>
      </c>
      <c r="AS30" s="430">
        <f>OUT_1!AS30</f>
        <v>7653.8665819799999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404.78359634999998</v>
      </c>
      <c r="E31" s="430">
        <f>OUT_1!E31</f>
        <v>195.91493940999999</v>
      </c>
      <c r="F31" s="430">
        <f>OUT_1!F31</f>
        <v>43.676893959999994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394.65554045999994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519.51548508999997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8839.5018231899994</v>
      </c>
      <c r="E32" s="430">
        <f>OUT_1!E32</f>
        <v>7398.4051888499998</v>
      </c>
      <c r="F32" s="430">
        <f>OUT_1!F32</f>
        <v>43.676893959999994</v>
      </c>
      <c r="G32" s="430">
        <f>OUT_1!G32</f>
        <v>31.296997699999999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15791.69560481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193.38983461000001</v>
      </c>
      <c r="AS32" s="430">
        <f>OUT_1!AS32</f>
        <v>16148.983171559999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8839.5018231899994</v>
      </c>
      <c r="E33" s="436">
        <f t="shared" si="1"/>
        <v>7398.4051888499998</v>
      </c>
      <c r="F33" s="436">
        <f t="shared" si="1"/>
        <v>43.676893959999994</v>
      </c>
      <c r="G33" s="436">
        <f t="shared" si="1"/>
        <v>31.296997699999999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122.03613089999999</v>
      </c>
      <c r="E36" s="430">
        <f>OUT_1!E36</f>
        <v>24.89645286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108.45826789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146.93258375999997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365.91390430000001</v>
      </c>
      <c r="E37" s="430">
        <f>OUT_1!E37</f>
        <v>126.43365239999999</v>
      </c>
      <c r="F37" s="430">
        <f>OUT_1!F37</f>
        <v>44.473799870000001</v>
      </c>
      <c r="G37" s="430">
        <f>OUT_1!G37</f>
        <v>118.59851571000002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84.427159539999991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82.481980239999999</v>
      </c>
      <c r="AS37" s="430">
        <f>OUT_1!AS37</f>
        <v>411.16450602999998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89.396478599999995</v>
      </c>
      <c r="E38" s="430">
        <f>OUT_1!E38</f>
        <v>96.169039599999991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169.52340348000001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177.54446084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577.34651380000003</v>
      </c>
      <c r="E39" s="430">
        <f>OUT_1!E39</f>
        <v>247.49914485999997</v>
      </c>
      <c r="F39" s="430">
        <f>OUT_1!F39</f>
        <v>55.454122330000004</v>
      </c>
      <c r="G39" s="430">
        <f>OUT_1!G39</f>
        <v>118.59851571000002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362.40883091000001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109.97597365</v>
      </c>
      <c r="AS39" s="430">
        <f>OUT_1!AS39</f>
        <v>735.64155062999998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247.49914485999997</v>
      </c>
      <c r="F40" s="436">
        <f t="shared" si="2"/>
        <v>55.454122330000004</v>
      </c>
      <c r="G40" s="436">
        <f t="shared" si="2"/>
        <v>118.59851571000002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9416.8483369899986</v>
      </c>
      <c r="E42" s="430">
        <f t="shared" si="3"/>
        <v>7645.9043337100002</v>
      </c>
      <c r="F42" s="430">
        <f t="shared" si="3"/>
        <v>99.131016289999991</v>
      </c>
      <c r="G42" s="430">
        <f t="shared" si="3"/>
        <v>149.89551341000001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16154.104435720001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303.36580825999999</v>
      </c>
      <c r="AS42" s="430">
        <f t="shared" si="3"/>
        <v>16884.624722189998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65849.88458567996</v>
      </c>
      <c r="E47" s="431">
        <f t="shared" si="4"/>
        <v>22106.50254895</v>
      </c>
      <c r="F47" s="431">
        <f t="shared" si="4"/>
        <v>583.85119494000003</v>
      </c>
      <c r="G47" s="431">
        <f t="shared" si="4"/>
        <v>493.58286896000004</v>
      </c>
      <c r="H47" s="431">
        <f t="shared" si="4"/>
        <v>482.70210228999986</v>
      </c>
      <c r="I47" s="431">
        <f t="shared" si="4"/>
        <v>32.879583699999998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3.8969165200000004</v>
      </c>
      <c r="R47" s="431">
        <f t="shared" si="4"/>
        <v>9.9979699999999991E-2</v>
      </c>
      <c r="S47" s="431">
        <f t="shared" si="4"/>
        <v>0</v>
      </c>
      <c r="T47" s="431">
        <f t="shared" si="4"/>
        <v>18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0.13900000000000001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65029.337671930058</v>
      </c>
      <c r="AK47" s="431">
        <f t="shared" si="4"/>
        <v>0</v>
      </c>
      <c r="AL47" s="431">
        <f t="shared" si="4"/>
        <v>0.25032113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561.8859705000001</v>
      </c>
      <c r="AS47" s="431">
        <f t="shared" si="4"/>
        <v>77592.97737215001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65849.88458567996</v>
      </c>
      <c r="E48" s="390">
        <f t="shared" si="5"/>
        <v>22106.50254895</v>
      </c>
      <c r="F48" s="390">
        <f t="shared" si="5"/>
        <v>583.85119494000003</v>
      </c>
      <c r="G48" s="390">
        <f t="shared" si="5"/>
        <v>493.58286896000004</v>
      </c>
      <c r="H48" s="390">
        <f t="shared" si="5"/>
        <v>482.70210228999986</v>
      </c>
      <c r="I48" s="390">
        <f t="shared" si="5"/>
        <v>32.879583699999998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февраля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8233.8231348800018</v>
      </c>
      <c r="E18" s="430">
        <f>OUT_4!E18</f>
        <v>6408.434418339999</v>
      </c>
      <c r="F18" s="430">
        <f>OUT_4!F18</f>
        <v>129.43245138999998</v>
      </c>
      <c r="G18" s="430">
        <f>OUT_4!G18</f>
        <v>125.51883569</v>
      </c>
      <c r="H18" s="430">
        <f>OUT_4!H18</f>
        <v>7850.0822688000007</v>
      </c>
      <c r="I18" s="430">
        <f>OUT_4!I18</f>
        <v>0</v>
      </c>
      <c r="J18" s="430">
        <f>OUT_4!J18</f>
        <v>45.712535779999996</v>
      </c>
      <c r="K18" s="430">
        <f>OUT_4!K18</f>
        <v>101.22004796</v>
      </c>
      <c r="L18" s="430">
        <f>OUT_4!L18</f>
        <v>0</v>
      </c>
      <c r="M18" s="430">
        <f>OUT_4!M18</f>
        <v>8405.0545063500012</v>
      </c>
      <c r="N18" s="430">
        <f>OUT_4!N18</f>
        <v>14359.736735099999</v>
      </c>
      <c r="O18" s="430">
        <f>OUT_4!O18</f>
        <v>129.43245138999998</v>
      </c>
    </row>
    <row r="19" spans="1:16" s="376" customFormat="1" ht="15">
      <c r="A19" s="385"/>
      <c r="B19" s="444" t="s">
        <v>158</v>
      </c>
      <c r="C19" s="445"/>
      <c r="D19" s="430">
        <f>OUT_4!D19</f>
        <v>30593.225302239884</v>
      </c>
      <c r="E19" s="430">
        <f>OUT_4!E19</f>
        <v>9778.852736370005</v>
      </c>
      <c r="F19" s="430">
        <f>OUT_4!F19</f>
        <v>536.62262607999992</v>
      </c>
      <c r="G19" s="430">
        <f>OUT_4!G19</f>
        <v>490.19754363000004</v>
      </c>
      <c r="H19" s="430">
        <f>OUT_4!H19</f>
        <v>7163.6690383500018</v>
      </c>
      <c r="I19" s="430">
        <f>OUT_4!I19</f>
        <v>0</v>
      </c>
      <c r="J19" s="430">
        <f>OUT_4!J19</f>
        <v>174.19716090999998</v>
      </c>
      <c r="K19" s="430">
        <f>OUT_4!K19</f>
        <v>236.96734511999998</v>
      </c>
      <c r="L19" s="430">
        <f>OUT_4!L19</f>
        <v>0</v>
      </c>
      <c r="M19" s="430">
        <f>OUT_4!M19</f>
        <v>31257.620006779885</v>
      </c>
      <c r="N19" s="430">
        <f>OUT_4!N19</f>
        <v>17179.489119840007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3676.2428728949972</v>
      </c>
      <c r="E20" s="430">
        <f>OUT_4!E20</f>
        <v>1340.3300190549999</v>
      </c>
      <c r="F20" s="430">
        <f>OUT_4!F20</f>
        <v>11.389088749999999</v>
      </c>
      <c r="G20" s="430">
        <f>OUT_4!G20</f>
        <v>109.39575152000003</v>
      </c>
      <c r="H20" s="430">
        <f>OUT_4!H20</f>
        <v>398.02197453000008</v>
      </c>
      <c r="I20" s="430">
        <f>OUT_4!I20</f>
        <v>12.097759030000001</v>
      </c>
      <c r="J20" s="430">
        <f>OUT_4!J20</f>
        <v>9.3378334100000018</v>
      </c>
      <c r="K20" s="430">
        <f>OUT_4!K20</f>
        <v>153.03604374</v>
      </c>
      <c r="L20" s="430">
        <f>OUT_4!L20</f>
        <v>15.170583690000001</v>
      </c>
      <c r="M20" s="430">
        <f>OUT_4!M20</f>
        <v>3794.9764578249969</v>
      </c>
      <c r="N20" s="430">
        <f>OUT_4!N20</f>
        <v>1891.3880373249999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42503.29131001488</v>
      </c>
      <c r="E21" s="431">
        <f>OUT_4!E21</f>
        <v>17527.617173765004</v>
      </c>
      <c r="F21" s="431">
        <f>OUT_4!F21</f>
        <v>677.44416621999994</v>
      </c>
      <c r="G21" s="431">
        <f>OUT_4!G21</f>
        <v>725.11213083999996</v>
      </c>
      <c r="H21" s="431">
        <f>OUT_4!H21</f>
        <v>15411.773281680003</v>
      </c>
      <c r="I21" s="431">
        <f>OUT_4!I21</f>
        <v>12.097759030000001</v>
      </c>
      <c r="J21" s="431">
        <f>OUT_4!J21</f>
        <v>229.24753009999998</v>
      </c>
      <c r="K21" s="431">
        <f>OUT_4!K21</f>
        <v>491.22343681999996</v>
      </c>
      <c r="L21" s="431">
        <f>OUT_4!L21</f>
        <v>15.170583690000001</v>
      </c>
      <c r="M21" s="431">
        <f>OUT_4!M21</f>
        <v>43457.650970954885</v>
      </c>
      <c r="N21" s="431">
        <f>OUT_4!N21</f>
        <v>33430.613892265006</v>
      </c>
      <c r="O21" s="431">
        <f>OUT_4!O21</f>
        <v>704.71250893999991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81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14063.24531058</v>
      </c>
      <c r="E15" s="227">
        <v>2559.2050413100005</v>
      </c>
      <c r="F15" s="225">
        <v>5.778839800000001</v>
      </c>
      <c r="G15" s="227">
        <v>3.26234811</v>
      </c>
      <c r="H15" s="227">
        <v>143.46904759999998</v>
      </c>
      <c r="I15" s="227">
        <v>9.9420439999999999E-2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>
        <v>0.111</v>
      </c>
      <c r="AF15" s="227"/>
      <c r="AG15" s="227"/>
      <c r="AH15" s="227"/>
      <c r="AI15" s="227"/>
      <c r="AJ15" s="227">
        <v>12722.374109249999</v>
      </c>
      <c r="AK15" s="227"/>
      <c r="AL15" s="227"/>
      <c r="AM15" s="227"/>
      <c r="AN15" s="227"/>
      <c r="AO15" s="227"/>
      <c r="AP15" s="227"/>
      <c r="AQ15" s="227"/>
      <c r="AR15" s="227">
        <v>22.892892159999999</v>
      </c>
      <c r="AS15" s="295">
        <f>SUM(D15:AR15)/2</f>
        <v>14771.690004625003</v>
      </c>
    </row>
    <row r="16" spans="1:62" s="23" customFormat="1" ht="18" customHeight="1">
      <c r="A16" s="26"/>
      <c r="B16" s="51" t="s">
        <v>106</v>
      </c>
      <c r="C16" s="328"/>
      <c r="D16" s="227">
        <v>38889.690414689954</v>
      </c>
      <c r="E16" s="227">
        <v>10202.808742609997</v>
      </c>
      <c r="F16" s="227">
        <v>383.87427445000003</v>
      </c>
      <c r="G16" s="227">
        <v>296.09044951000004</v>
      </c>
      <c r="H16" s="227">
        <v>339.2330546899999</v>
      </c>
      <c r="I16" s="225">
        <v>16.88546989</v>
      </c>
      <c r="J16" s="227"/>
      <c r="K16" s="227"/>
      <c r="L16" s="227"/>
      <c r="M16" s="227"/>
      <c r="N16" s="227"/>
      <c r="O16" s="227"/>
      <c r="P16" s="227"/>
      <c r="Q16" s="227">
        <v>3.8969165200000004</v>
      </c>
      <c r="R16" s="227">
        <v>9.9979699999999991E-2</v>
      </c>
      <c r="S16" s="227"/>
      <c r="T16" s="227">
        <v>18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>
        <v>2.8000000000000001E-2</v>
      </c>
      <c r="AF16" s="227"/>
      <c r="AG16" s="227"/>
      <c r="AH16" s="227"/>
      <c r="AI16" s="227"/>
      <c r="AJ16" s="227">
        <v>31431.509429400059</v>
      </c>
      <c r="AK16" s="227"/>
      <c r="AL16" s="227">
        <v>0.25032113</v>
      </c>
      <c r="AM16" s="227"/>
      <c r="AN16" s="227"/>
      <c r="AO16" s="227"/>
      <c r="AP16" s="227"/>
      <c r="AQ16" s="227"/>
      <c r="AR16" s="227">
        <v>235.03427674000008</v>
      </c>
      <c r="AS16" s="295">
        <f>SUM(D16:AR16)/2</f>
        <v>40908.700664665004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3480.1005234200029</v>
      </c>
      <c r="E17" s="227">
        <v>1698.5844313200009</v>
      </c>
      <c r="F17" s="227">
        <v>95.067064399999992</v>
      </c>
      <c r="G17" s="227">
        <v>44.334557929999995</v>
      </c>
      <c r="H17" s="227"/>
      <c r="I17" s="227">
        <v>15.894693369999999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4721.3496975600001</v>
      </c>
      <c r="AK17" s="227"/>
      <c r="AL17" s="227"/>
      <c r="AM17" s="227"/>
      <c r="AN17" s="227"/>
      <c r="AO17" s="227"/>
      <c r="AP17" s="227"/>
      <c r="AQ17" s="227"/>
      <c r="AR17" s="227">
        <v>0.59299334000000004</v>
      </c>
      <c r="AS17" s="295">
        <f>SUM(D17:AR17)/2</f>
        <v>5027.961980670002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56433.036248689961</v>
      </c>
      <c r="E18" s="295">
        <f t="shared" si="0"/>
        <v>14460.598215239999</v>
      </c>
      <c r="F18" s="295">
        <f t="shared" si="0"/>
        <v>484.72017865000004</v>
      </c>
      <c r="G18" s="295">
        <f t="shared" si="0"/>
        <v>343.68735555000006</v>
      </c>
      <c r="H18" s="295">
        <f t="shared" si="0"/>
        <v>482.70210228999986</v>
      </c>
      <c r="I18" s="295">
        <f t="shared" si="0"/>
        <v>32.879583699999998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3.8969165200000004</v>
      </c>
      <c r="R18" s="295">
        <f t="shared" si="0"/>
        <v>9.9979699999999991E-2</v>
      </c>
      <c r="S18" s="295">
        <f t="shared" si="0"/>
        <v>0</v>
      </c>
      <c r="T18" s="295">
        <f t="shared" si="0"/>
        <v>18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0.13900000000000001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48875.233236210057</v>
      </c>
      <c r="AK18" s="295">
        <f t="shared" si="0"/>
        <v>0</v>
      </c>
      <c r="AL18" s="295">
        <f t="shared" si="0"/>
        <v>0.25032113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258.5201622400001</v>
      </c>
      <c r="AS18" s="295">
        <f>SUM(D18:AR18)/2</f>
        <v>60708.352649960012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60708.352649960012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4126.8704647300001</v>
      </c>
      <c r="E29" s="227">
        <v>3848.73063976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7947.9373592400007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7975.6011044900006</v>
      </c>
    </row>
    <row r="30" spans="1:62" s="17" customFormat="1" ht="18" customHeight="1">
      <c r="A30" s="24"/>
      <c r="B30" s="51" t="s">
        <v>106</v>
      </c>
      <c r="C30" s="25"/>
      <c r="D30" s="227">
        <v>4307.8477621099992</v>
      </c>
      <c r="E30" s="227">
        <v>3353.7596096800003</v>
      </c>
      <c r="F30" s="227"/>
      <c r="G30" s="227">
        <v>31.296997699999999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7449.10270511</v>
      </c>
      <c r="AK30" s="227"/>
      <c r="AL30" s="227"/>
      <c r="AM30" s="227"/>
      <c r="AN30" s="227"/>
      <c r="AO30" s="227"/>
      <c r="AP30" s="227"/>
      <c r="AQ30" s="227"/>
      <c r="AR30" s="227">
        <v>165.72608936</v>
      </c>
      <c r="AS30" s="295">
        <f>SUM(D30:AR30)/2</f>
        <v>7653.8665819799999</v>
      </c>
    </row>
    <row r="31" spans="1:62" s="17" customFormat="1" ht="18" customHeight="1">
      <c r="A31" s="20"/>
      <c r="B31" s="51" t="s">
        <v>107</v>
      </c>
      <c r="C31" s="25"/>
      <c r="D31" s="227">
        <v>404.78359634999998</v>
      </c>
      <c r="E31" s="227">
        <v>195.91493940999999</v>
      </c>
      <c r="F31" s="227">
        <v>43.676893959999994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394.65554045999994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519.51548508999997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8839.5018231899994</v>
      </c>
      <c r="E32" s="295">
        <f t="shared" si="2"/>
        <v>7398.4051888499998</v>
      </c>
      <c r="F32" s="295">
        <f t="shared" si="2"/>
        <v>43.676893959999994</v>
      </c>
      <c r="G32" s="295">
        <f t="shared" si="2"/>
        <v>31.296997699999999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15791.69560481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193.38983461000001</v>
      </c>
      <c r="AS32" s="295">
        <f>SUM(D32:AR32)/2</f>
        <v>16148.983171559999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16148.983171559999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122.03613089999999</v>
      </c>
      <c r="E36" s="227">
        <v>24.89645286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108.45826789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146.93258375999997</v>
      </c>
    </row>
    <row r="37" spans="1:62" s="17" customFormat="1" ht="18" customHeight="1">
      <c r="A37" s="24"/>
      <c r="B37" s="51" t="s">
        <v>106</v>
      </c>
      <c r="C37" s="25"/>
      <c r="D37" s="227">
        <v>365.91390430000001</v>
      </c>
      <c r="E37" s="227">
        <v>126.43365239999999</v>
      </c>
      <c r="F37" s="227">
        <v>44.473799870000001</v>
      </c>
      <c r="G37" s="227">
        <v>118.59851571000002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84.427159539999991</v>
      </c>
      <c r="AK37" s="227"/>
      <c r="AL37" s="227"/>
      <c r="AM37" s="227"/>
      <c r="AN37" s="227"/>
      <c r="AO37" s="227"/>
      <c r="AP37" s="227"/>
      <c r="AQ37" s="227"/>
      <c r="AR37" s="227">
        <v>82.481980239999999</v>
      </c>
      <c r="AS37" s="295">
        <f>SUM(D37:AR37)/2</f>
        <v>411.16450602999998</v>
      </c>
    </row>
    <row r="38" spans="1:62" s="17" customFormat="1" ht="18" customHeight="1">
      <c r="A38" s="20"/>
      <c r="B38" s="51" t="s">
        <v>107</v>
      </c>
      <c r="C38" s="25"/>
      <c r="D38" s="227">
        <v>89.396478599999995</v>
      </c>
      <c r="E38" s="227">
        <v>96.169039599999991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169.52340348000001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177.54446084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577.34651380000003</v>
      </c>
      <c r="E39" s="295">
        <f t="shared" si="3"/>
        <v>247.49914485999997</v>
      </c>
      <c r="F39" s="295">
        <f t="shared" si="3"/>
        <v>55.454122330000004</v>
      </c>
      <c r="G39" s="295">
        <f t="shared" si="3"/>
        <v>118.59851571000002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362.40883091000001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109.97597365</v>
      </c>
      <c r="AS39" s="295">
        <f>SUM(D39:AR39)/2</f>
        <v>735.64155062999998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735.64155062999998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9416.8483369899986</v>
      </c>
      <c r="E42" s="295">
        <f>+SUM(E39,E32)</f>
        <v>7645.9043337100002</v>
      </c>
      <c r="F42" s="295">
        <f>+SUM(F39,F32)</f>
        <v>99.131016289999991</v>
      </c>
      <c r="G42" s="295">
        <f>+SUM(G39,G32)</f>
        <v>149.89551341000001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16154.104435720001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303.36580825999999</v>
      </c>
      <c r="AS42" s="295">
        <f>SUM(D42:AR42)/2</f>
        <v>16884.624722190001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65849.88458567996</v>
      </c>
      <c r="E46" s="296">
        <f t="shared" si="5"/>
        <v>22106.50254895</v>
      </c>
      <c r="F46" s="296">
        <f t="shared" si="5"/>
        <v>583.85119494000003</v>
      </c>
      <c r="G46" s="296">
        <f t="shared" si="5"/>
        <v>493.58286896000004</v>
      </c>
      <c r="H46" s="296">
        <f t="shared" si="5"/>
        <v>482.70210228999986</v>
      </c>
      <c r="I46" s="296">
        <f t="shared" si="5"/>
        <v>32.879583699999998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3.8969165200000004</v>
      </c>
      <c r="R46" s="296">
        <f t="shared" si="5"/>
        <v>9.9979699999999991E-2</v>
      </c>
      <c r="S46" s="296">
        <f t="shared" si="5"/>
        <v>0</v>
      </c>
      <c r="T46" s="296">
        <f t="shared" si="5"/>
        <v>18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0.13900000000000001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65029.337671930058</v>
      </c>
      <c r="AK46" s="296">
        <f t="shared" si="5"/>
        <v>0</v>
      </c>
      <c r="AL46" s="296">
        <f t="shared" si="5"/>
        <v>0.25032113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561.8859705000001</v>
      </c>
      <c r="AS46" s="296">
        <f>+SUM(AS42,AS25,AS18,AS44)</f>
        <v>77592.97737215001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77592.97737215001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end-February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8233.8231348800018</v>
      </c>
      <c r="E18" s="315">
        <v>6408.434418339999</v>
      </c>
      <c r="F18" s="315">
        <v>129.43245138999998</v>
      </c>
      <c r="G18" s="315">
        <v>125.51883569</v>
      </c>
      <c r="H18" s="315">
        <v>7850.0822688000007</v>
      </c>
      <c r="I18" s="315">
        <v>0</v>
      </c>
      <c r="J18" s="315">
        <v>45.712535779999996</v>
      </c>
      <c r="K18" s="315">
        <v>101.22004796</v>
      </c>
      <c r="L18" s="316">
        <v>0</v>
      </c>
      <c r="M18" s="297">
        <f t="shared" ref="M18:O20" si="0">+SUM(D18,G18,J18)</f>
        <v>8405.0545063500012</v>
      </c>
      <c r="N18" s="297">
        <f>+SUM(E18,H18,K18)</f>
        <v>14359.736735099999</v>
      </c>
      <c r="O18" s="297">
        <f>+SUM(F18,I18,L18)</f>
        <v>129.43245138999998</v>
      </c>
    </row>
    <row r="19" spans="1:15" s="17" customFormat="1" ht="18" customHeight="1">
      <c r="A19" s="24"/>
      <c r="B19" s="51" t="s">
        <v>106</v>
      </c>
      <c r="C19" s="25"/>
      <c r="D19" s="315">
        <v>30593.225302239884</v>
      </c>
      <c r="E19" s="315">
        <v>9778.852736370005</v>
      </c>
      <c r="F19" s="315">
        <v>536.62262607999992</v>
      </c>
      <c r="G19" s="315">
        <v>490.19754363000004</v>
      </c>
      <c r="H19" s="315">
        <v>7163.6690383500018</v>
      </c>
      <c r="I19" s="315">
        <v>0</v>
      </c>
      <c r="J19" s="315">
        <v>174.19716090999998</v>
      </c>
      <c r="K19" s="315">
        <v>236.96734511999998</v>
      </c>
      <c r="L19" s="316">
        <v>0</v>
      </c>
      <c r="M19" s="297">
        <f t="shared" si="0"/>
        <v>31257.620006779885</v>
      </c>
      <c r="N19" s="297">
        <f>+SUM(E19,H19,K19)</f>
        <v>17179.489119840007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3676.2428728949972</v>
      </c>
      <c r="E20" s="315">
        <v>1340.3300190549999</v>
      </c>
      <c r="F20" s="315">
        <v>11.389088749999999</v>
      </c>
      <c r="G20" s="315">
        <v>109.39575152000003</v>
      </c>
      <c r="H20" s="315">
        <v>398.02197453000008</v>
      </c>
      <c r="I20" s="315">
        <v>12.097759030000001</v>
      </c>
      <c r="J20" s="315">
        <v>9.3378334100000018</v>
      </c>
      <c r="K20" s="315">
        <v>153.03604374</v>
      </c>
      <c r="L20" s="316">
        <v>15.170583690000001</v>
      </c>
      <c r="M20" s="297">
        <f t="shared" si="0"/>
        <v>3794.9764578249969</v>
      </c>
      <c r="N20" s="297">
        <f t="shared" si="0"/>
        <v>1891.3880373249999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42503.29131001488</v>
      </c>
      <c r="E21" s="296">
        <f t="shared" ref="E21:K21" si="1">+SUM(E18:E20)</f>
        <v>17527.617173765004</v>
      </c>
      <c r="F21" s="296">
        <f t="shared" si="1"/>
        <v>677.44416621999994</v>
      </c>
      <c r="G21" s="296">
        <f t="shared" si="1"/>
        <v>725.11213083999996</v>
      </c>
      <c r="H21" s="296">
        <f t="shared" si="1"/>
        <v>15411.773281680003</v>
      </c>
      <c r="I21" s="296">
        <f>+SUM(I18:I20)</f>
        <v>12.097759030000001</v>
      </c>
      <c r="J21" s="296">
        <f>+SUM(J18:J20)</f>
        <v>229.24753009999998</v>
      </c>
      <c r="K21" s="296">
        <f t="shared" si="1"/>
        <v>491.22343681999996</v>
      </c>
      <c r="L21" s="313">
        <f>+SUM(L18:L20)</f>
        <v>15.170583690000001</v>
      </c>
      <c r="M21" s="314">
        <f>+SUM(M18:M20)</f>
        <v>43457.650970954885</v>
      </c>
      <c r="N21" s="296">
        <f>+SUM(N18:N20)</f>
        <v>33430.613892265006</v>
      </c>
      <c r="O21" s="296">
        <f>+SUM(O18:O20)</f>
        <v>704.71250893999991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81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2019-10-01T14:36:16Z</dcterms:created>
  <dcterms:modified xsi:type="dcterms:W3CDTF">2019-10-01T14:36:16Z</dcterms:modified>
  <cp:category/>
</cp:coreProperties>
</file>