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19" s="1"/>
  <c r="AS16" i="2"/>
  <c r="AS17" i="2"/>
  <c r="D18" i="2"/>
  <c r="E18" i="2"/>
  <c r="F18" i="2"/>
  <c r="G18" i="2"/>
  <c r="G19" i="19" s="1"/>
  <c r="H18" i="2"/>
  <c r="I18" i="2"/>
  <c r="I18" i="42" s="1"/>
  <c r="I19" i="42" s="1"/>
  <c r="J18" i="2"/>
  <c r="K18" i="2"/>
  <c r="L18" i="2"/>
  <c r="L19" i="19" s="1"/>
  <c r="M18" i="2"/>
  <c r="N18" i="2"/>
  <c r="O18" i="2"/>
  <c r="O19" i="19" s="1"/>
  <c r="P18" i="2"/>
  <c r="Q18" i="2"/>
  <c r="Q18" i="42" s="1"/>
  <c r="R18" i="2"/>
  <c r="S18" i="2"/>
  <c r="T18" i="2"/>
  <c r="T19" i="19" s="1"/>
  <c r="U18" i="2"/>
  <c r="V18" i="2"/>
  <c r="W18" i="2"/>
  <c r="W19" i="19" s="1"/>
  <c r="X18" i="2"/>
  <c r="Y18" i="2"/>
  <c r="Y18" i="42" s="1"/>
  <c r="Z18" i="2"/>
  <c r="AA18" i="2"/>
  <c r="AB18" i="2"/>
  <c r="AB19" i="19" s="1"/>
  <c r="AC18" i="2"/>
  <c r="AD18" i="2"/>
  <c r="AE18" i="2"/>
  <c r="AE19" i="19" s="1"/>
  <c r="AF18" i="2"/>
  <c r="AF19" i="19" s="1"/>
  <c r="AG18" i="2"/>
  <c r="AG18" i="42" s="1"/>
  <c r="AH18" i="2"/>
  <c r="AI18" i="2"/>
  <c r="AJ18" i="2"/>
  <c r="AJ19" i="19" s="1"/>
  <c r="AK18" i="2"/>
  <c r="AL18" i="2"/>
  <c r="AM18" i="2"/>
  <c r="AM19" i="19" s="1"/>
  <c r="AN18" i="2"/>
  <c r="AO18" i="2"/>
  <c r="AO18" i="42" s="1"/>
  <c r="AP18" i="2"/>
  <c r="AQ18" i="2"/>
  <c r="AR18" i="2"/>
  <c r="AR19" i="19" s="1"/>
  <c r="AS22" i="2"/>
  <c r="AS23" i="19" s="1"/>
  <c r="AS23" i="2"/>
  <c r="AS24" i="2"/>
  <c r="G22" i="28" s="1"/>
  <c r="D25" i="2"/>
  <c r="E25" i="2"/>
  <c r="F25" i="2"/>
  <c r="G25" i="2"/>
  <c r="H25" i="2"/>
  <c r="I25" i="2"/>
  <c r="I26" i="19" s="1"/>
  <c r="J25" i="2"/>
  <c r="K25" i="2"/>
  <c r="L25" i="2"/>
  <c r="M25" i="2"/>
  <c r="N25" i="2"/>
  <c r="N26" i="19" s="1"/>
  <c r="O25" i="2"/>
  <c r="P25" i="2"/>
  <c r="Q25" i="2"/>
  <c r="Q26" i="19" s="1"/>
  <c r="R25" i="2"/>
  <c r="S25" i="2"/>
  <c r="T25" i="2"/>
  <c r="U25" i="2"/>
  <c r="V25" i="2"/>
  <c r="V26" i="19" s="1"/>
  <c r="W25" i="2"/>
  <c r="X25" i="2"/>
  <c r="Y25" i="2"/>
  <c r="Y26" i="19" s="1"/>
  <c r="Z25" i="2"/>
  <c r="AA25" i="2"/>
  <c r="AB25" i="2"/>
  <c r="AC25" i="2"/>
  <c r="AD25" i="2"/>
  <c r="AD26" i="19" s="1"/>
  <c r="AE25" i="2"/>
  <c r="AF25" i="2"/>
  <c r="AG25" i="2"/>
  <c r="AG26" i="19" s="1"/>
  <c r="AH25" i="2"/>
  <c r="AI25" i="2"/>
  <c r="AJ25" i="2"/>
  <c r="AK25" i="2"/>
  <c r="AL25" i="2"/>
  <c r="AL26" i="19" s="1"/>
  <c r="AM25" i="2"/>
  <c r="AN25" i="2"/>
  <c r="AO25" i="2"/>
  <c r="AO26" i="19" s="1"/>
  <c r="AP25" i="2"/>
  <c r="AQ25" i="2"/>
  <c r="AR25" i="2"/>
  <c r="AS29" i="2"/>
  <c r="AS30" i="19" s="1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U42" i="2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G42" i="2" s="1"/>
  <c r="G46" i="2" s="1"/>
  <c r="H39" i="2"/>
  <c r="H39" i="42" s="1"/>
  <c r="I39" i="2"/>
  <c r="J39" i="2"/>
  <c r="K39" i="2"/>
  <c r="K42" i="2" s="1"/>
  <c r="L39" i="2"/>
  <c r="M39" i="2"/>
  <c r="N39" i="2"/>
  <c r="O39" i="2"/>
  <c r="O42" i="2" s="1"/>
  <c r="O46" i="2" s="1"/>
  <c r="O47" i="19" s="1"/>
  <c r="P39" i="2"/>
  <c r="P39" i="42" s="1"/>
  <c r="Q39" i="2"/>
  <c r="R39" i="2"/>
  <c r="S39" i="2"/>
  <c r="T39" i="2"/>
  <c r="U39" i="2"/>
  <c r="V39" i="2"/>
  <c r="W39" i="2"/>
  <c r="W42" i="2" s="1"/>
  <c r="W46" i="2" s="1"/>
  <c r="W47" i="19" s="1"/>
  <c r="X39" i="2"/>
  <c r="X39" i="42" s="1"/>
  <c r="Y39" i="2"/>
  <c r="Z39" i="2"/>
  <c r="AA39" i="2"/>
  <c r="AB39" i="2"/>
  <c r="AC39" i="2"/>
  <c r="AD39" i="2"/>
  <c r="AE39" i="2"/>
  <c r="AE42" i="2" s="1"/>
  <c r="AE46" i="2" s="1"/>
  <c r="AF39" i="2"/>
  <c r="AF39" i="42" s="1"/>
  <c r="AG39" i="2"/>
  <c r="AH39" i="2"/>
  <c r="AI39" i="2"/>
  <c r="AJ39" i="2"/>
  <c r="AK39" i="2"/>
  <c r="AL39" i="2"/>
  <c r="AM39" i="2"/>
  <c r="AM42" i="2" s="1"/>
  <c r="AM46" i="2" s="1"/>
  <c r="AN39" i="2"/>
  <c r="AN39" i="42" s="1"/>
  <c r="AO39" i="2"/>
  <c r="AP39" i="2"/>
  <c r="AQ39" i="2"/>
  <c r="AR39" i="2"/>
  <c r="D42" i="2"/>
  <c r="D46" i="2" s="1"/>
  <c r="D47" i="19" s="1"/>
  <c r="E42" i="2"/>
  <c r="E46" i="2" s="1"/>
  <c r="H42" i="2"/>
  <c r="J42" i="2"/>
  <c r="M42" i="2"/>
  <c r="M46" i="2" s="1"/>
  <c r="M47" i="19" s="1"/>
  <c r="P42" i="2"/>
  <c r="R42" i="2"/>
  <c r="S42" i="2"/>
  <c r="S43" i="19" s="1"/>
  <c r="X42" i="2"/>
  <c r="Z42" i="2"/>
  <c r="AA42" i="2"/>
  <c r="AA43" i="19" s="1"/>
  <c r="AC42" i="2"/>
  <c r="AC46" i="2" s="1"/>
  <c r="AC47" i="19" s="1"/>
  <c r="AF42" i="2"/>
  <c r="AF43" i="19" s="1"/>
  <c r="AH42" i="2"/>
  <c r="AN42" i="2"/>
  <c r="AP42" i="2"/>
  <c r="AQ42" i="2"/>
  <c r="AQ43" i="19" s="1"/>
  <c r="J46" i="2"/>
  <c r="R46" i="2"/>
  <c r="Z46" i="2"/>
  <c r="Z47" i="19" s="1"/>
  <c r="AA46" i="2"/>
  <c r="AA47" i="19" s="1"/>
  <c r="AF46" i="2"/>
  <c r="AF47" i="19" s="1"/>
  <c r="AH46" i="2"/>
  <c r="AP46" i="2"/>
  <c r="AS50" i="2"/>
  <c r="AS51" i="2"/>
  <c r="AS17" i="19"/>
  <c r="AS18" i="19"/>
  <c r="E19" i="19"/>
  <c r="F19" i="19"/>
  <c r="H19" i="19"/>
  <c r="I19" i="19"/>
  <c r="J19" i="19"/>
  <c r="K19" i="19"/>
  <c r="M19" i="19"/>
  <c r="N19" i="19"/>
  <c r="P19" i="19"/>
  <c r="R19" i="19"/>
  <c r="S19" i="19"/>
  <c r="U19" i="19"/>
  <c r="V19" i="19"/>
  <c r="X19" i="19"/>
  <c r="Y19" i="19"/>
  <c r="Z19" i="19"/>
  <c r="AA19" i="19"/>
  <c r="AC19" i="19"/>
  <c r="AD19" i="19"/>
  <c r="AH19" i="19"/>
  <c r="AI19" i="19"/>
  <c r="AK19" i="19"/>
  <c r="AL19" i="19"/>
  <c r="AN19" i="19"/>
  <c r="AO19" i="19"/>
  <c r="AP19" i="19"/>
  <c r="AQ19" i="19"/>
  <c r="AS24" i="19"/>
  <c r="AS25" i="19"/>
  <c r="D26" i="19"/>
  <c r="E26" i="19"/>
  <c r="G26" i="19"/>
  <c r="H26" i="19"/>
  <c r="J26" i="19"/>
  <c r="K26" i="19"/>
  <c r="L26" i="19"/>
  <c r="M26" i="19"/>
  <c r="O26" i="19"/>
  <c r="P26" i="19"/>
  <c r="R26" i="19"/>
  <c r="S26" i="19"/>
  <c r="T26" i="19"/>
  <c r="U26" i="19"/>
  <c r="W26" i="19"/>
  <c r="X26" i="19"/>
  <c r="Z26" i="19"/>
  <c r="AA26" i="19"/>
  <c r="AB26" i="19"/>
  <c r="AC26" i="19"/>
  <c r="AE26" i="19"/>
  <c r="AF26" i="19"/>
  <c r="AH26" i="19"/>
  <c r="AI26" i="19"/>
  <c r="AJ26" i="19"/>
  <c r="AK26" i="19"/>
  <c r="AM26" i="19"/>
  <c r="AN26" i="19"/>
  <c r="AP26" i="19"/>
  <c r="AQ26" i="19"/>
  <c r="AR26" i="19"/>
  <c r="AS31" i="19"/>
  <c r="AS32" i="19"/>
  <c r="F33" i="19"/>
  <c r="G33" i="19"/>
  <c r="H33" i="19"/>
  <c r="J33" i="19"/>
  <c r="K33" i="19"/>
  <c r="M33" i="19"/>
  <c r="N33" i="19"/>
  <c r="O33" i="19"/>
  <c r="P33" i="19"/>
  <c r="R33" i="19"/>
  <c r="S33" i="19"/>
  <c r="U33" i="19"/>
  <c r="V33" i="19"/>
  <c r="W33" i="19"/>
  <c r="X33" i="19"/>
  <c r="Z33" i="19"/>
  <c r="AA33" i="19"/>
  <c r="AD33" i="19"/>
  <c r="AE33" i="19"/>
  <c r="AF33" i="19"/>
  <c r="AH33" i="19"/>
  <c r="AI33" i="19"/>
  <c r="AL33" i="19"/>
  <c r="AM33" i="19"/>
  <c r="AN33" i="19"/>
  <c r="AP33" i="19"/>
  <c r="AQ33" i="19"/>
  <c r="AS37" i="19"/>
  <c r="AS38" i="19"/>
  <c r="D40" i="19"/>
  <c r="E40" i="19"/>
  <c r="G40" i="19"/>
  <c r="H40" i="19"/>
  <c r="I40" i="19"/>
  <c r="J40" i="19"/>
  <c r="L40" i="19"/>
  <c r="M40" i="19"/>
  <c r="P40" i="19"/>
  <c r="Q40" i="19"/>
  <c r="R40" i="19"/>
  <c r="T40" i="19"/>
  <c r="U40" i="19"/>
  <c r="X40" i="19"/>
  <c r="Y40" i="19"/>
  <c r="Z40" i="19"/>
  <c r="AB40" i="19"/>
  <c r="AC40" i="19"/>
  <c r="AE40" i="19"/>
  <c r="AF40" i="19"/>
  <c r="AG40" i="19"/>
  <c r="AH40" i="19"/>
  <c r="AJ40" i="19"/>
  <c r="AK40" i="19"/>
  <c r="AM40" i="19"/>
  <c r="AN40" i="19"/>
  <c r="AO40" i="19"/>
  <c r="AP40" i="19"/>
  <c r="AR40" i="19"/>
  <c r="E43" i="19"/>
  <c r="G43" i="19"/>
  <c r="J43" i="19"/>
  <c r="O43" i="19"/>
  <c r="R43" i="19"/>
  <c r="Z43" i="19"/>
  <c r="AE43" i="19"/>
  <c r="AH43" i="19"/>
  <c r="AM43" i="19"/>
  <c r="AP43" i="19"/>
  <c r="E47" i="19"/>
  <c r="G47" i="19"/>
  <c r="J47" i="19"/>
  <c r="R47" i="19"/>
  <c r="AE47" i="19"/>
  <c r="AH47" i="19"/>
  <c r="AM47" i="19"/>
  <c r="AP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E18" i="42"/>
  <c r="F18" i="42"/>
  <c r="G18" i="42"/>
  <c r="G19" i="42" s="1"/>
  <c r="H18" i="42"/>
  <c r="H19" i="42" s="1"/>
  <c r="J18" i="42"/>
  <c r="K18" i="42"/>
  <c r="K19" i="42" s="1"/>
  <c r="M18" i="42"/>
  <c r="N18" i="42"/>
  <c r="O18" i="42"/>
  <c r="P18" i="42"/>
  <c r="R18" i="42"/>
  <c r="S18" i="42"/>
  <c r="U18" i="42"/>
  <c r="V18" i="42"/>
  <c r="W18" i="42"/>
  <c r="X18" i="42"/>
  <c r="Z18" i="42"/>
  <c r="AA18" i="42"/>
  <c r="AC18" i="42"/>
  <c r="AD18" i="42"/>
  <c r="AE18" i="42"/>
  <c r="AF18" i="42"/>
  <c r="AH18" i="42"/>
  <c r="AI18" i="42"/>
  <c r="AK18" i="42"/>
  <c r="AL18" i="42"/>
  <c r="AM18" i="42"/>
  <c r="AN18" i="42"/>
  <c r="AP18" i="42"/>
  <c r="AQ18" i="42"/>
  <c r="E19" i="42"/>
  <c r="F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G32" i="42"/>
  <c r="G33" i="42" s="1"/>
  <c r="H32" i="42"/>
  <c r="H33" i="42" s="1"/>
  <c r="J32" i="42"/>
  <c r="J33" i="42" s="1"/>
  <c r="K32" i="42"/>
  <c r="K33" i="42" s="1"/>
  <c r="M32" i="42"/>
  <c r="N32" i="42"/>
  <c r="O32" i="42"/>
  <c r="P32" i="42"/>
  <c r="R32" i="42"/>
  <c r="S32" i="42"/>
  <c r="U32" i="42"/>
  <c r="V32" i="42"/>
  <c r="W32" i="42"/>
  <c r="X32" i="42"/>
  <c r="Z32" i="42"/>
  <c r="AA32" i="42"/>
  <c r="AC32" i="42"/>
  <c r="AD32" i="42"/>
  <c r="AE32" i="42"/>
  <c r="AF32" i="42"/>
  <c r="AH32" i="42"/>
  <c r="AI32" i="42"/>
  <c r="AL32" i="42"/>
  <c r="AM32" i="42"/>
  <c r="AN32" i="42"/>
  <c r="AP32" i="42"/>
  <c r="AQ32" i="42"/>
  <c r="F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D39" i="42"/>
  <c r="E39" i="42"/>
  <c r="F39" i="42"/>
  <c r="F40" i="42" s="1"/>
  <c r="G39" i="42"/>
  <c r="G42" i="42" s="1"/>
  <c r="G47" i="42" s="1"/>
  <c r="G48" i="42" s="1"/>
  <c r="I39" i="42"/>
  <c r="I40" i="42" s="1"/>
  <c r="J39" i="42"/>
  <c r="L39" i="42"/>
  <c r="M39" i="42"/>
  <c r="N39" i="42"/>
  <c r="N42" i="42" s="1"/>
  <c r="N47" i="42" s="1"/>
  <c r="O39" i="42"/>
  <c r="O42" i="42" s="1"/>
  <c r="O47" i="42" s="1"/>
  <c r="Q39" i="42"/>
  <c r="R39" i="42"/>
  <c r="R42" i="42" s="1"/>
  <c r="R47" i="42" s="1"/>
  <c r="T39" i="42"/>
  <c r="U39" i="42"/>
  <c r="W39" i="42"/>
  <c r="W42" i="42" s="1"/>
  <c r="W47" i="42" s="1"/>
  <c r="Y39" i="42"/>
  <c r="Z39" i="42"/>
  <c r="Z42" i="42" s="1"/>
  <c r="Z47" i="42" s="1"/>
  <c r="AB39" i="42"/>
  <c r="AC39" i="42"/>
  <c r="AC42" i="42" s="1"/>
  <c r="AC47" i="42" s="1"/>
  <c r="AG39" i="42"/>
  <c r="AH39" i="42"/>
  <c r="AH42" i="42" s="1"/>
  <c r="AH47" i="42" s="1"/>
  <c r="AJ39" i="42"/>
  <c r="AK39" i="42"/>
  <c r="AL39" i="42"/>
  <c r="AL42" i="42" s="1"/>
  <c r="AL47" i="42" s="1"/>
  <c r="AM39" i="42"/>
  <c r="AM42" i="42" s="1"/>
  <c r="AM47" i="42" s="1"/>
  <c r="AO39" i="42"/>
  <c r="AP39" i="42"/>
  <c r="AR39" i="42"/>
  <c r="D40" i="42"/>
  <c r="E40" i="42"/>
  <c r="G40" i="42"/>
  <c r="H40" i="42"/>
  <c r="J40" i="42"/>
  <c r="L40" i="42"/>
  <c r="J42" i="42"/>
  <c r="AP42" i="42"/>
  <c r="J47" i="42"/>
  <c r="AP47" i="42"/>
  <c r="J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Q20" i="28" s="1"/>
  <c r="O18" i="14"/>
  <c r="M19" i="14"/>
  <c r="N19" i="14"/>
  <c r="N19" i="43" s="1"/>
  <c r="O19" i="14"/>
  <c r="O21" i="14" s="1"/>
  <c r="M20" i="14"/>
  <c r="P22" i="28" s="1"/>
  <c r="N20" i="14"/>
  <c r="O20" i="14"/>
  <c r="O20" i="43" s="1"/>
  <c r="D21" i="14"/>
  <c r="D21" i="43" s="1"/>
  <c r="E21" i="14"/>
  <c r="F21" i="14"/>
  <c r="G21" i="14"/>
  <c r="H21" i="14"/>
  <c r="I21" i="14"/>
  <c r="I23" i="28" s="1"/>
  <c r="J21" i="14"/>
  <c r="K21" i="14"/>
  <c r="K21" i="43" s="1"/>
  <c r="L21" i="14"/>
  <c r="N23" i="28" s="1"/>
  <c r="M25" i="14"/>
  <c r="N25" i="14"/>
  <c r="O25" i="14"/>
  <c r="M26" i="14"/>
  <c r="P28" i="28" s="1"/>
  <c r="N26" i="14"/>
  <c r="Q28" i="28" s="1"/>
  <c r="O26" i="14"/>
  <c r="M27" i="14"/>
  <c r="N27" i="14"/>
  <c r="O27" i="14"/>
  <c r="D28" i="14"/>
  <c r="E28" i="14"/>
  <c r="F28" i="14"/>
  <c r="F30" i="28" s="1"/>
  <c r="G28" i="14"/>
  <c r="H30" i="28" s="1"/>
  <c r="H28" i="14"/>
  <c r="I28" i="14"/>
  <c r="J28" i="14"/>
  <c r="K28" i="14"/>
  <c r="M30" i="28" s="1"/>
  <c r="L28" i="14"/>
  <c r="N30" i="28" s="1"/>
  <c r="N28" i="14"/>
  <c r="Q30" i="28" s="1"/>
  <c r="O28" i="14"/>
  <c r="R30" i="28" s="1"/>
  <c r="M32" i="14"/>
  <c r="N32" i="14"/>
  <c r="Q34" i="28" s="1"/>
  <c r="O32" i="14"/>
  <c r="R34" i="28" s="1"/>
  <c r="M33" i="14"/>
  <c r="N33" i="14"/>
  <c r="Q35" i="28" s="1"/>
  <c r="O33" i="14"/>
  <c r="M34" i="14"/>
  <c r="N34" i="14"/>
  <c r="O34" i="14"/>
  <c r="D35" i="14"/>
  <c r="D37" i="28" s="1"/>
  <c r="E35" i="14"/>
  <c r="N35" i="14" s="1"/>
  <c r="F35" i="14"/>
  <c r="G35" i="14"/>
  <c r="H35" i="14"/>
  <c r="I35" i="14"/>
  <c r="I37" i="28" s="1"/>
  <c r="J35" i="14"/>
  <c r="L37" i="28" s="1"/>
  <c r="K35" i="14"/>
  <c r="L35" i="14"/>
  <c r="N37" i="28" s="1"/>
  <c r="P16" i="28"/>
  <c r="Q16" i="28"/>
  <c r="A5" i="14" s="1"/>
  <c r="R16" i="28"/>
  <c r="G20" i="28"/>
  <c r="K20" i="28"/>
  <c r="O20" i="28"/>
  <c r="R20" i="28"/>
  <c r="G21" i="28"/>
  <c r="K21" i="28"/>
  <c r="O21" i="28"/>
  <c r="P21" i="28"/>
  <c r="Q21" i="28"/>
  <c r="R21" i="28"/>
  <c r="K22" i="28"/>
  <c r="Q22" i="28"/>
  <c r="R22" i="28"/>
  <c r="E23" i="28"/>
  <c r="H23" i="28"/>
  <c r="L23" i="28"/>
  <c r="M23" i="28"/>
  <c r="G27" i="28"/>
  <c r="K27" i="28"/>
  <c r="O27" i="28"/>
  <c r="Q27" i="28"/>
  <c r="R27" i="28"/>
  <c r="G28" i="28"/>
  <c r="K28" i="28"/>
  <c r="O28" i="28"/>
  <c r="R28" i="28"/>
  <c r="G29" i="28"/>
  <c r="K29" i="28"/>
  <c r="O29" i="28"/>
  <c r="P29" i="28"/>
  <c r="Q29" i="28"/>
  <c r="R29" i="28"/>
  <c r="E30" i="28"/>
  <c r="G30" i="28"/>
  <c r="I30" i="28"/>
  <c r="J30" i="28"/>
  <c r="K30" i="28"/>
  <c r="L30" i="28"/>
  <c r="O30" i="28"/>
  <c r="G34" i="28"/>
  <c r="K34" i="28"/>
  <c r="O34" i="28"/>
  <c r="G35" i="28"/>
  <c r="K35" i="28"/>
  <c r="O35" i="28"/>
  <c r="P35" i="28"/>
  <c r="R35" i="28"/>
  <c r="G36" i="28"/>
  <c r="K36" i="28"/>
  <c r="O36" i="28"/>
  <c r="E37" i="28"/>
  <c r="F37" i="28"/>
  <c r="G37" i="28"/>
  <c r="H37" i="28"/>
  <c r="K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M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E21" i="43"/>
  <c r="G21" i="43"/>
  <c r="H21" i="43"/>
  <c r="J21" i="43"/>
  <c r="AJ42" i="42" l="1"/>
  <c r="U46" i="2"/>
  <c r="U47" i="19" s="1"/>
  <c r="U43" i="19"/>
  <c r="AB42" i="42"/>
  <c r="AB47" i="42" s="1"/>
  <c r="Q37" i="28"/>
  <c r="Q36" i="28"/>
  <c r="L42" i="42"/>
  <c r="K43" i="19"/>
  <c r="K46" i="2"/>
  <c r="K47" i="19" s="1"/>
  <c r="AR42" i="42"/>
  <c r="AR47" i="42" s="1"/>
  <c r="AG42" i="42"/>
  <c r="AG47" i="42" s="1"/>
  <c r="R23" i="28"/>
  <c r="O21" i="43"/>
  <c r="Q42" i="42"/>
  <c r="Q47" i="42" s="1"/>
  <c r="AL42" i="2"/>
  <c r="AL40" i="19"/>
  <c r="AD42" i="2"/>
  <c r="AD40" i="19"/>
  <c r="V42" i="2"/>
  <c r="V40" i="19"/>
  <c r="N42" i="2"/>
  <c r="N40" i="19"/>
  <c r="F42" i="2"/>
  <c r="F40" i="19"/>
  <c r="AS39" i="2"/>
  <c r="AR33" i="19"/>
  <c r="AR32" i="42"/>
  <c r="AJ33" i="19"/>
  <c r="AJ32" i="42"/>
  <c r="AB33" i="19"/>
  <c r="AB32" i="42"/>
  <c r="T33" i="19"/>
  <c r="T32" i="42"/>
  <c r="T42" i="42" s="1"/>
  <c r="T47" i="42" s="1"/>
  <c r="L33" i="19"/>
  <c r="L32" i="42"/>
  <c r="L33" i="42" s="1"/>
  <c r="D33" i="19"/>
  <c r="D32" i="42"/>
  <c r="D33" i="42" s="1"/>
  <c r="D19" i="19"/>
  <c r="AS18" i="2"/>
  <c r="AS19" i="2"/>
  <c r="AS20" i="19" s="1"/>
  <c r="I21" i="43"/>
  <c r="M21" i="14"/>
  <c r="AC43" i="19"/>
  <c r="Q19" i="19"/>
  <c r="AQ46" i="2"/>
  <c r="AQ47" i="19" s="1"/>
  <c r="AB42" i="2"/>
  <c r="P43" i="19"/>
  <c r="P46" i="2"/>
  <c r="P47" i="19" s="1"/>
  <c r="AS40" i="2"/>
  <c r="D23" i="28"/>
  <c r="AN43" i="19"/>
  <c r="AN46" i="2"/>
  <c r="AN47" i="19" s="1"/>
  <c r="F26" i="19"/>
  <c r="AS25" i="2"/>
  <c r="AS26" i="19" s="1"/>
  <c r="AJ42" i="2"/>
  <c r="X43" i="19"/>
  <c r="X46" i="2"/>
  <c r="X47" i="19" s="1"/>
  <c r="M42" i="42"/>
  <c r="M47" i="42" s="1"/>
  <c r="AR18" i="42"/>
  <c r="AJ18" i="42"/>
  <c r="AB18" i="42"/>
  <c r="T18" i="42"/>
  <c r="L18" i="42"/>
  <c r="L19" i="42" s="1"/>
  <c r="D18" i="42"/>
  <c r="D19" i="42" s="1"/>
  <c r="AK42" i="2"/>
  <c r="L42" i="2"/>
  <c r="AQ40" i="19"/>
  <c r="AQ39" i="42"/>
  <c r="AQ42" i="42" s="1"/>
  <c r="AQ47" i="42" s="1"/>
  <c r="AI40" i="19"/>
  <c r="AI39" i="42"/>
  <c r="AI42" i="42" s="1"/>
  <c r="AI47" i="42" s="1"/>
  <c r="AA40" i="19"/>
  <c r="AA39" i="42"/>
  <c r="AA42" i="42" s="1"/>
  <c r="AA47" i="42" s="1"/>
  <c r="S40" i="19"/>
  <c r="S39" i="42"/>
  <c r="S42" i="42" s="1"/>
  <c r="S47" i="42" s="1"/>
  <c r="K40" i="19"/>
  <c r="K39" i="42"/>
  <c r="AS39" i="19"/>
  <c r="AS38" i="42"/>
  <c r="AO33" i="19"/>
  <c r="AO32" i="42"/>
  <c r="AO42" i="42" s="1"/>
  <c r="AO47" i="42" s="1"/>
  <c r="AO42" i="2"/>
  <c r="AG33" i="19"/>
  <c r="AG32" i="42"/>
  <c r="AG42" i="2"/>
  <c r="Y33" i="19"/>
  <c r="Y32" i="42"/>
  <c r="Y42" i="42" s="1"/>
  <c r="Y47" i="42" s="1"/>
  <c r="Y42" i="2"/>
  <c r="Q33" i="19"/>
  <c r="Q32" i="42"/>
  <c r="Q42" i="2"/>
  <c r="I33" i="19"/>
  <c r="I32" i="42"/>
  <c r="I42" i="2"/>
  <c r="M28" i="14"/>
  <c r="P30" i="28" s="1"/>
  <c r="J37" i="28"/>
  <c r="P36" i="28"/>
  <c r="O22" i="28"/>
  <c r="O35" i="14"/>
  <c r="AE39" i="42"/>
  <c r="AE42" i="42" s="1"/>
  <c r="AE47" i="42" s="1"/>
  <c r="U42" i="42"/>
  <c r="U47" i="42" s="1"/>
  <c r="AK32" i="42"/>
  <c r="AK42" i="42" s="1"/>
  <c r="AK47" i="42" s="1"/>
  <c r="E32" i="42"/>
  <c r="E33" i="42" s="1"/>
  <c r="W43" i="19"/>
  <c r="M43" i="19"/>
  <c r="AG19" i="19"/>
  <c r="AI42" i="2"/>
  <c r="V39" i="42"/>
  <c r="V42" i="42" s="1"/>
  <c r="V47" i="42" s="1"/>
  <c r="D43" i="19"/>
  <c r="O40" i="19"/>
  <c r="N18" i="43"/>
  <c r="M18" i="43"/>
  <c r="D30" i="28"/>
  <c r="J23" i="28"/>
  <c r="P20" i="28"/>
  <c r="F23" i="28"/>
  <c r="F21" i="43"/>
  <c r="AD39" i="42"/>
  <c r="AD42" i="42" s="1"/>
  <c r="AD47" i="42" s="1"/>
  <c r="W40" i="19"/>
  <c r="S46" i="2"/>
  <c r="S47" i="19" s="1"/>
  <c r="T42" i="2"/>
  <c r="H43" i="19"/>
  <c r="H46" i="2"/>
  <c r="H47" i="19" s="1"/>
  <c r="AN42" i="42"/>
  <c r="AN47" i="42" s="1"/>
  <c r="AF42" i="42"/>
  <c r="AF47" i="42" s="1"/>
  <c r="X42" i="42"/>
  <c r="X47" i="42" s="1"/>
  <c r="P42" i="42"/>
  <c r="P47" i="42" s="1"/>
  <c r="H42" i="42"/>
  <c r="H47" i="42" s="1"/>
  <c r="H48" i="42" s="1"/>
  <c r="AS33" i="2"/>
  <c r="AS34" i="19" s="1"/>
  <c r="F42" i="42"/>
  <c r="F47" i="42" s="1"/>
  <c r="F48" i="42" s="1"/>
  <c r="L21" i="43"/>
  <c r="M35" i="14"/>
  <c r="P37" i="28" s="1"/>
  <c r="N21" i="14"/>
  <c r="AR42" i="2"/>
  <c r="AS32" i="2"/>
  <c r="Y43" i="19" l="1"/>
  <c r="Y46" i="2"/>
  <c r="Y47" i="19" s="1"/>
  <c r="AS40" i="19"/>
  <c r="AS39" i="42"/>
  <c r="AS42" i="42" s="1"/>
  <c r="O23" i="28"/>
  <c r="AD43" i="19"/>
  <c r="AD46" i="2"/>
  <c r="AD47" i="19" s="1"/>
  <c r="P27" i="28"/>
  <c r="AG46" i="2"/>
  <c r="AG47" i="19" s="1"/>
  <c r="AG43" i="19"/>
  <c r="L47" i="42"/>
  <c r="L48" i="42" s="1"/>
  <c r="AJ47" i="42"/>
  <c r="T46" i="2"/>
  <c r="T47" i="19" s="1"/>
  <c r="T43" i="19"/>
  <c r="R36" i="28"/>
  <c r="R37" i="28"/>
  <c r="N43" i="19"/>
  <c r="N46" i="2"/>
  <c r="N47" i="19" s="1"/>
  <c r="AR46" i="2"/>
  <c r="AR47" i="19" s="1"/>
  <c r="AR43" i="19"/>
  <c r="P34" i="28"/>
  <c r="A3" i="14" s="1"/>
  <c r="L46" i="2"/>
  <c r="L47" i="19" s="1"/>
  <c r="L43" i="19"/>
  <c r="E42" i="42"/>
  <c r="E47" i="42" s="1"/>
  <c r="E48" i="42" s="1"/>
  <c r="M21" i="43"/>
  <c r="P23" i="28"/>
  <c r="A4" i="14" s="1"/>
  <c r="Q23" i="28"/>
  <c r="N21" i="43"/>
  <c r="AJ46" i="2"/>
  <c r="AJ47" i="19" s="1"/>
  <c r="AJ43" i="19"/>
  <c r="AB46" i="2"/>
  <c r="AB47" i="19" s="1"/>
  <c r="AB43" i="19"/>
  <c r="I46" i="2"/>
  <c r="I47" i="19" s="1"/>
  <c r="I43" i="19"/>
  <c r="AS18" i="42"/>
  <c r="AS19" i="19"/>
  <c r="G23" i="28"/>
  <c r="F46" i="2"/>
  <c r="F47" i="19" s="1"/>
  <c r="F43" i="19"/>
  <c r="A5" i="2" s="1"/>
  <c r="AL46" i="2"/>
  <c r="AL47" i="19" s="1"/>
  <c r="AL43" i="19"/>
  <c r="AI43" i="19"/>
  <c r="AI46" i="2"/>
  <c r="AI47" i="19" s="1"/>
  <c r="I33" i="42"/>
  <c r="I42" i="42"/>
  <c r="I47" i="42" s="1"/>
  <c r="I48" i="42" s="1"/>
  <c r="K42" i="42"/>
  <c r="K47" i="42" s="1"/>
  <c r="K48" i="42" s="1"/>
  <c r="K40" i="42"/>
  <c r="A4" i="2"/>
  <c r="AS42" i="2"/>
  <c r="Q43" i="19"/>
  <c r="Q46" i="2"/>
  <c r="Q47" i="19" s="1"/>
  <c r="AS32" i="42"/>
  <c r="K23" i="28"/>
  <c r="AS33" i="19"/>
  <c r="AO43" i="19"/>
  <c r="AO46" i="2"/>
  <c r="AO47" i="19" s="1"/>
  <c r="AK46" i="2"/>
  <c r="AK47" i="19" s="1"/>
  <c r="AK43" i="19"/>
  <c r="AS41" i="19"/>
  <c r="AS47" i="2"/>
  <c r="V43" i="19"/>
  <c r="V46" i="2"/>
  <c r="V47" i="19" s="1"/>
  <c r="D42" i="42"/>
  <c r="D47" i="42" s="1"/>
  <c r="D48" i="42" s="1"/>
  <c r="AS47" i="42" l="1"/>
  <c r="A6" i="14"/>
  <c r="E8" i="27"/>
  <c r="AS46" i="2"/>
  <c r="AS47" i="19" s="1"/>
  <c r="A7" i="2" s="1"/>
  <c r="AS43" i="19"/>
  <c r="A3" i="2" s="1"/>
  <c r="T16" i="28"/>
  <c r="E6" i="27" l="1"/>
  <c r="AS48" i="19"/>
  <c r="A6" i="2" l="1"/>
  <c r="E5" i="27"/>
</calcChain>
</file>

<file path=xl/sharedStrings.xml><?xml version="1.0" encoding="utf-8"?>
<sst xmlns="http://schemas.openxmlformats.org/spreadsheetml/2006/main" count="910" uniqueCount="365">
  <si>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</si>
  <si>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</si>
  <si>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</si>
  <si>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</si>
  <si>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</si>
  <si>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</si>
  <si>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</si>
  <si>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</si>
  <si>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</si>
  <si>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</si>
  <si>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</si>
  <si>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</si>
  <si>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</si>
  <si>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</si>
  <si>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</si>
  <si>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</si>
  <si>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</si>
  <si>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</si>
  <si>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</si>
  <si>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</si>
  <si>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</si>
  <si>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</si>
  <si>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</si>
  <si>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</si>
  <si>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</si>
  <si>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</si>
  <si>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</si>
  <si>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</si>
  <si>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</si>
  <si>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</si>
  <si>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</si>
  <si>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</si>
  <si>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</si>
  <si>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</si>
  <si>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</si>
  <si>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</si>
  <si>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</si>
  <si>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</si>
  <si>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</si>
  <si>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</si>
  <si>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</si>
  <si>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</si>
  <si>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</si>
  <si>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</si>
  <si>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</si>
  <si>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</si>
  <si>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</si>
  <si>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</si>
  <si>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</si>
  <si>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</si>
  <si>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</si>
  <si>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</si>
  <si>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</si>
  <si>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</si>
  <si>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</si>
  <si>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</si>
  <si>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</si>
  <si>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</si>
  <si>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</si>
  <si>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</si>
  <si>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</si>
  <si>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</si>
  <si>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</si>
  <si>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</si>
  <si>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</si>
  <si>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</si>
  <si>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</si>
  <si>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</si>
  <si>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</si>
  <si>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</si>
  <si>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</si>
  <si>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</si>
  <si>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</si>
  <si>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</si>
  <si>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</si>
  <si>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</si>
  <si>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</si>
  <si>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</si>
  <si>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</si>
  <si>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</si>
  <si>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</si>
  <si>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</si>
  <si>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</si>
  <si>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</si>
  <si>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</si>
  <si>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</si>
  <si>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</si>
  <si>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</si>
  <si>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</si>
  <si>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</si>
  <si>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</si>
  <si>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</si>
  <si>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</si>
  <si>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</si>
  <si>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</si>
  <si>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</si>
  <si>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</si>
  <si>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</si>
  <si>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</si>
  <si>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</si>
  <si>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</si>
  <si>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</si>
  <si>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</si>
  <si>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</si>
  <si>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</si>
  <si>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</si>
  <si>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</si>
  <si>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</si>
  <si>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</si>
  <si>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</si>
  <si>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</si>
  <si>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</si>
  <si>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</si>
  <si>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</si>
  <si>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</si>
  <si>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</si>
  <si>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</si>
  <si>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</si>
  <si>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</si>
  <si>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</si>
  <si>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</si>
  <si>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</si>
  <si>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</si>
  <si>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</si>
  <si>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</si>
  <si>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</si>
  <si>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</si>
  <si>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</si>
  <si>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</si>
  <si>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</si>
  <si>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</si>
  <si>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</si>
  <si>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</si>
  <si>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</si>
  <si>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</si>
  <si>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</si>
  <si>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</si>
  <si>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</si>
  <si>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</si>
  <si>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</si>
  <si>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</si>
  <si>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</si>
  <si>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</si>
  <si>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</si>
  <si>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</si>
  <si>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</si>
  <si>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</si>
  <si>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</si>
  <si>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</si>
  <si>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</si>
  <si>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</si>
  <si>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</si>
  <si>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</si>
  <si>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</si>
  <si>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</si>
  <si>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</si>
  <si>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</si>
  <si>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</si>
  <si>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</si>
  <si>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</si>
  <si>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</si>
  <si>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</si>
  <si>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</si>
  <si>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</si>
  <si>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</si>
  <si>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</si>
  <si>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</si>
  <si>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</si>
  <si>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</si>
  <si>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</si>
  <si>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</si>
  <si>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</si>
  <si>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</si>
  <si>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</si>
  <si>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</si>
  <si>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</si>
  <si>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</si>
  <si>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</si>
  <si>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</si>
  <si>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</si>
  <si>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</si>
  <si>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</si>
  <si>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</si>
  <si>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</si>
  <si>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</si>
  <si>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</si>
  <si>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</si>
  <si>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</si>
  <si>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</si>
  <si>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</si>
  <si>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</si>
  <si>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</si>
  <si>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</si>
  <si>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</si>
  <si>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</si>
  <si>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</si>
  <si>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</si>
  <si>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</si>
  <si>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</si>
  <si>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</si>
  <si>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</si>
  <si>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</si>
  <si>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</si>
  <si>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</si>
  <si>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</si>
  <si>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</si>
  <si>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</si>
  <si>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марта  2012 года </t>
  </si>
  <si>
    <t>Nominal or notional principal amounts outstanding at end-March 2012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</si>
  <si>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</si>
  <si>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</si>
  <si>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</si>
  <si>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</si>
  <si>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</si>
  <si>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</si>
  <si>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</si>
  <si>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</si>
  <si>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</si>
  <si>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</si>
  <si>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</si>
  <si>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</si>
  <si>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</si>
  <si>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</si>
  <si>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</si>
  <si>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</si>
  <si>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</si>
  <si>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</si>
  <si>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</si>
  <si>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</si>
  <si>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492</t>
  </si>
  <si>
    <t>ОАО "ДОНКОМБАНК"</t>
  </si>
  <si>
    <t>РОСТОВСКАЯ ОБЛАСТЬ</t>
  </si>
  <si>
    <t>533</t>
  </si>
  <si>
    <t>ОАО КБ "ФЛОРА-МОСКВА"</t>
  </si>
  <si>
    <t>705</t>
  </si>
  <si>
    <t>ОАО "СКБ-БАНК"</t>
  </si>
  <si>
    <t>964</t>
  </si>
  <si>
    <t>ВНЕШЭКОНОМБАНК</t>
  </si>
  <si>
    <t>1000</t>
  </si>
  <si>
    <t>ОАО БАНК ВТБ</t>
  </si>
  <si>
    <t>1293</t>
  </si>
  <si>
    <t>БАНК "НЕЙВА" ООО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</si>
  <si>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</si>
  <si>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</si>
  <si>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</si>
  <si>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</si>
  <si>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</si>
  <si>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</si>
  <si>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</si>
  <si>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</si>
  <si>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</si>
  <si>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</si>
  <si>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</si>
  <si>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</si>
  <si>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</si>
  <si>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</si>
  <si>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</si>
  <si>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</si>
  <si>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</si>
  <si>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</si>
  <si>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</si>
  <si>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</si>
  <si>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</si>
  <si>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</si>
  <si>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</si>
  <si>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</si>
  <si>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</si>
  <si>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</si>
  <si>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</si>
  <si>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</si>
  <si>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</si>
  <si>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</si>
  <si>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</si>
  <si>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</si>
  <si>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</si>
  <si>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</si>
  <si>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</si>
  <si>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</si>
  <si>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</si>
  <si>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</si>
  <si>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</si>
  <si>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2289</t>
  </si>
  <si>
    <t>ЗАО "БАНК РУССКИЙ СТАНДАРТ"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</si>
  <si>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</si>
  <si>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</si>
  <si>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</si>
  <si>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</si>
  <si>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</si>
  <si>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</si>
  <si>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</si>
  <si>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</si>
  <si>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</si>
  <si>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</si>
  <si>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</si>
  <si>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</si>
  <si>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</si>
  <si>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</si>
  <si>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</si>
  <si>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</si>
  <si>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</si>
  <si>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</si>
  <si>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</si>
  <si>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</si>
  <si>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</si>
  <si>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</si>
  <si>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</si>
  <si>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</si>
  <si>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</si>
  <si>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</si>
  <si>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</si>
  <si>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</si>
  <si>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</si>
  <si>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</si>
  <si>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</si>
  <si>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</si>
  <si>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</si>
  <si>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</si>
  <si>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</si>
  <si>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</si>
  <si>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</si>
  <si>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</si>
  <si>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</si>
  <si>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</si>
  <si>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</si>
  <si>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</si>
  <si>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</si>
  <si>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</si>
  <si>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</si>
  <si>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</si>
  <si>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</si>
  <si>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</si>
  <si>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</si>
  <si>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</si>
  <si>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</si>
  <si>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</si>
  <si>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</si>
  <si>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</si>
  <si>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</si>
  <si>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</si>
  <si>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</si>
  <si>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</si>
  <si>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</si>
  <si>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</si>
  <si>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</si>
  <si>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</si>
  <si>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</si>
  <si>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</si>
  <si>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</si>
  <si>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</si>
  <si>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</si>
  <si>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</si>
  <si>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</si>
  <si>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</si>
  <si>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</si>
  <si>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</si>
  <si>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</si>
  <si>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</si>
  <si>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</si>
  <si>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</si>
  <si>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</si>
  <si>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НИЖЕГОРОДСКАЯ ОБЛАСТЬ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</si>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</sst>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211</v>
      </c>
    </row>
    <row r="14" spans="1:4">
      <c r="A14">
        <v>11</v>
      </c>
      <c r="B14" s="438" t="s">
        <v>234</v>
      </c>
      <c r="C14" s="439" t="s">
        <v>235</v>
      </c>
      <c r="D14" s="439" t="s">
        <v>226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226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216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216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305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216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360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34870.309708450004</v>
      </c>
      <c r="E15" s="430">
        <f>OUT_1!E15</f>
        <v>7136.1245214500041</v>
      </c>
      <c r="F15" s="430">
        <f>OUT_1!F15</f>
        <v>122.46741046000002</v>
      </c>
      <c r="G15" s="430">
        <f>OUT_1!G15</f>
        <v>450.75928271000004</v>
      </c>
      <c r="H15" s="430">
        <f>OUT_1!H15</f>
        <v>1540.4935529699999</v>
      </c>
      <c r="I15" s="430">
        <f>OUT_1!I15</f>
        <v>7.64245923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172.97896363000001</v>
      </c>
      <c r="P15" s="430">
        <f>OUT_1!P15</f>
        <v>0</v>
      </c>
      <c r="Q15" s="430">
        <f>OUT_1!Q15</f>
        <v>0.25256910999999999</v>
      </c>
      <c r="R15" s="430">
        <f>OUT_1!R15</f>
        <v>0.17934507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6.6728317299999995</v>
      </c>
      <c r="AB15" s="430">
        <f>OUT_1!AB15</f>
        <v>0</v>
      </c>
      <c r="AC15" s="430">
        <f>OUT_1!AC15</f>
        <v>0</v>
      </c>
      <c r="AD15" s="430">
        <f>OUT_1!AD15</f>
        <v>26.060298090000003</v>
      </c>
      <c r="AE15" s="430">
        <f>OUT_1!AE15</f>
        <v>1.4704999999999999E-2</v>
      </c>
      <c r="AF15" s="430">
        <f>OUT_1!AF15</f>
        <v>0</v>
      </c>
      <c r="AG15" s="430">
        <f>OUT_1!AG15</f>
        <v>0</v>
      </c>
      <c r="AH15" s="430">
        <f>OUT_1!AH15</f>
        <v>25.65335236</v>
      </c>
      <c r="AI15" s="430">
        <f>OUT_1!AI15</f>
        <v>0</v>
      </c>
      <c r="AJ15" s="430">
        <f>OUT_1!AJ15</f>
        <v>30792.206969360013</v>
      </c>
      <c r="AK15" s="430">
        <f>OUT_1!AK15</f>
        <v>0</v>
      </c>
      <c r="AL15" s="430">
        <f>OUT_1!AL15</f>
        <v>4.3738212899999995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183.61394928000004</v>
      </c>
      <c r="AS15" s="430">
        <f>OUT_1!AS15</f>
        <v>37680.005781715015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50249.935371760046</v>
      </c>
      <c r="E16" s="430">
        <f>OUT_1!E16</f>
        <v>3519.4194020800014</v>
      </c>
      <c r="F16" s="430">
        <f>OUT_1!F16</f>
        <v>151.54605282999998</v>
      </c>
      <c r="G16" s="430">
        <f>OUT_1!G16</f>
        <v>658.54430747000026</v>
      </c>
      <c r="H16" s="430">
        <f>OUT_1!H16</f>
        <v>3953.5889855999994</v>
      </c>
      <c r="I16" s="430">
        <f>OUT_1!I16</f>
        <v>2.0513136999999997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554.05776613</v>
      </c>
      <c r="P16" s="430">
        <f>OUT_1!P16</f>
        <v>0</v>
      </c>
      <c r="Q16" s="430">
        <f>OUT_1!Q16</f>
        <v>3.2494788800000003</v>
      </c>
      <c r="R16" s="430">
        <f>OUT_1!R16</f>
        <v>0.17941657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0.12517091999999999</v>
      </c>
      <c r="AA16" s="430">
        <f>OUT_1!AA16</f>
        <v>6.6756605799999997</v>
      </c>
      <c r="AB16" s="430">
        <f>OUT_1!AB16</f>
        <v>0</v>
      </c>
      <c r="AC16" s="430">
        <f>OUT_1!AC16</f>
        <v>0</v>
      </c>
      <c r="AD16" s="430">
        <f>OUT_1!AD16</f>
        <v>0.26291730000000002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25.641724240000002</v>
      </c>
      <c r="AI16" s="430">
        <f>OUT_1!AI16</f>
        <v>0</v>
      </c>
      <c r="AJ16" s="430">
        <f>OUT_1!AJ16</f>
        <v>44758.502355990015</v>
      </c>
      <c r="AK16" s="430">
        <f>OUT_1!AK16</f>
        <v>0</v>
      </c>
      <c r="AL16" s="430">
        <f>OUT_1!AL16</f>
        <v>543.44667681999988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2.6433950199999998</v>
      </c>
      <c r="AR16" s="430">
        <f>OUT_1!AR16</f>
        <v>241.81178381000001</v>
      </c>
      <c r="AS16" s="430">
        <f>OUT_1!AS16</f>
        <v>52335.840889850027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16954.604978969997</v>
      </c>
      <c r="E17" s="430">
        <f>OUT_1!E17</f>
        <v>5114.825986009997</v>
      </c>
      <c r="F17" s="430">
        <f>OUT_1!F17</f>
        <v>46.159322400000001</v>
      </c>
      <c r="G17" s="430">
        <f>OUT_1!G17</f>
        <v>832.58122038999977</v>
      </c>
      <c r="H17" s="430">
        <f>OUT_1!H17</f>
        <v>2096.4528656899997</v>
      </c>
      <c r="I17" s="430">
        <f>OUT_1!I17</f>
        <v>4.9712884000000006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188.19416406000002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20653.395745709979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2.7093192100000003</v>
      </c>
      <c r="AR17" s="430">
        <f>OUT_1!AR17</f>
        <v>57.146660769999997</v>
      </c>
      <c r="AS17" s="430">
        <f>OUT_1!AS17</f>
        <v>22975.520775804987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102074.85005918005</v>
      </c>
      <c r="E18" s="430">
        <f>OUT_1!E18</f>
        <v>15770.369909540002</v>
      </c>
      <c r="F18" s="430">
        <f>OUT_1!F18</f>
        <v>320.17278569000001</v>
      </c>
      <c r="G18" s="430">
        <f>OUT_1!G18</f>
        <v>1941.8848105700001</v>
      </c>
      <c r="H18" s="430">
        <f>OUT_1!H18</f>
        <v>7590.5354042599993</v>
      </c>
      <c r="I18" s="430">
        <f>OUT_1!I18</f>
        <v>14.66506133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915.23089382000012</v>
      </c>
      <c r="P18" s="430">
        <f>OUT_1!P18</f>
        <v>0</v>
      </c>
      <c r="Q18" s="430">
        <f>OUT_1!Q18</f>
        <v>3.5020479900000003</v>
      </c>
      <c r="R18" s="430">
        <f>OUT_1!R18</f>
        <v>0.35876163999999999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0.12517091999999999</v>
      </c>
      <c r="AA18" s="430">
        <f>OUT_1!AA18</f>
        <v>13.348492309999999</v>
      </c>
      <c r="AB18" s="430">
        <f>OUT_1!AB18</f>
        <v>0</v>
      </c>
      <c r="AC18" s="430">
        <f>OUT_1!AC18</f>
        <v>0</v>
      </c>
      <c r="AD18" s="430">
        <f>OUT_1!AD18</f>
        <v>26.323215390000005</v>
      </c>
      <c r="AE18" s="430">
        <f>OUT_1!AE18</f>
        <v>1.4704999999999999E-2</v>
      </c>
      <c r="AF18" s="430">
        <f>OUT_1!AF18</f>
        <v>0</v>
      </c>
      <c r="AG18" s="430">
        <f>OUT_1!AG18</f>
        <v>0</v>
      </c>
      <c r="AH18" s="430">
        <f>OUT_1!AH18</f>
        <v>51.295076600000002</v>
      </c>
      <c r="AI18" s="430">
        <f>OUT_1!AI18</f>
        <v>0</v>
      </c>
      <c r="AJ18" s="430">
        <f>OUT_1!AJ18</f>
        <v>96204.10507106001</v>
      </c>
      <c r="AK18" s="430">
        <f>OUT_1!AK18</f>
        <v>0</v>
      </c>
      <c r="AL18" s="430">
        <f>OUT_1!AL18</f>
        <v>547.8204981099999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5.3527142300000001</v>
      </c>
      <c r="AR18" s="430">
        <f>OUT_1!AR18</f>
        <v>482.57239386000003</v>
      </c>
      <c r="AS18" s="430">
        <f>OUT_1!AS18</f>
        <v>112991.36744737002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102074.85005918005</v>
      </c>
      <c r="E19" s="436">
        <f t="shared" si="0"/>
        <v>15770.369909540002</v>
      </c>
      <c r="F19" s="436">
        <f t="shared" si="0"/>
        <v>320.17278569000001</v>
      </c>
      <c r="G19" s="436">
        <f t="shared" si="0"/>
        <v>1941.8848105700001</v>
      </c>
      <c r="H19" s="436">
        <f t="shared" si="0"/>
        <v>7590.5354042599993</v>
      </c>
      <c r="I19" s="436">
        <f t="shared" si="0"/>
        <v>14.66506133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3277.6802428699998</v>
      </c>
      <c r="E29" s="430">
        <f>OUT_1!E29</f>
        <v>662.49481328999991</v>
      </c>
      <c r="F29" s="430">
        <f>OUT_1!F29</f>
        <v>99.38571094000001</v>
      </c>
      <c r="G29" s="430">
        <f>OUT_1!G29</f>
        <v>0</v>
      </c>
      <c r="H29" s="430">
        <f>OUT_1!H29</f>
        <v>9.8401103500000016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2515.8365519100007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3282.6187146800003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1526.3213239899999</v>
      </c>
      <c r="E30" s="430">
        <f>OUT_1!E30</f>
        <v>388.72016608000001</v>
      </c>
      <c r="F30" s="430">
        <f>OUT_1!F30</f>
        <v>99.857124999999996</v>
      </c>
      <c r="G30" s="430">
        <f>OUT_1!G30</f>
        <v>76.55573047</v>
      </c>
      <c r="H30" s="430">
        <f>OUT_1!H30</f>
        <v>76.55573047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143.24289062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1357.1582074700002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55.217683600000001</v>
      </c>
      <c r="AS30" s="430">
        <f>OUT_1!AS30</f>
        <v>1861.8144288499998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1631.0659292099997</v>
      </c>
      <c r="E31" s="430">
        <f>OUT_1!E31</f>
        <v>90.91113252000001</v>
      </c>
      <c r="F31" s="430">
        <f>OUT_1!F31</f>
        <v>35.122877930000001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1686.8541837999996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1721.9770617299996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6435.0674960699998</v>
      </c>
      <c r="E32" s="430">
        <f>OUT_1!E32</f>
        <v>1142.1261118899999</v>
      </c>
      <c r="F32" s="430">
        <f>OUT_1!F32</f>
        <v>234.36571387000004</v>
      </c>
      <c r="G32" s="430">
        <f>OUT_1!G32</f>
        <v>76.55573047</v>
      </c>
      <c r="H32" s="430">
        <f>OUT_1!H32</f>
        <v>86.395840820000004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143.24289062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5559.8489431800008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55.217683600000001</v>
      </c>
      <c r="AS32" s="430">
        <f>OUT_1!AS32</f>
        <v>6866.4102052600001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6435.0674960699998</v>
      </c>
      <c r="E33" s="436">
        <f t="shared" si="1"/>
        <v>1142.1261118899999</v>
      </c>
      <c r="F33" s="436">
        <f t="shared" si="1"/>
        <v>234.36571387000004</v>
      </c>
      <c r="G33" s="436">
        <f t="shared" si="1"/>
        <v>76.55573047</v>
      </c>
      <c r="H33" s="436">
        <f t="shared" si="1"/>
        <v>86.395840820000004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2264.1485030600006</v>
      </c>
      <c r="E36" s="430">
        <f>OUT_1!E36</f>
        <v>481.65370483999993</v>
      </c>
      <c r="F36" s="430">
        <f>OUT_1!F36</f>
        <v>135.74323340000001</v>
      </c>
      <c r="G36" s="430">
        <f>OUT_1!G36</f>
        <v>0</v>
      </c>
      <c r="H36" s="430">
        <f>OUT_1!H36</f>
        <v>65.076607420000002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1757.7997720600001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2352.2109103900002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608.35320086000002</v>
      </c>
      <c r="E37" s="430">
        <f>OUT_1!E37</f>
        <v>678.32286341999998</v>
      </c>
      <c r="F37" s="430">
        <f>OUT_1!F37</f>
        <v>98.64109766</v>
      </c>
      <c r="G37" s="430">
        <f>OUT_1!G37</f>
        <v>78.044457030000004</v>
      </c>
      <c r="H37" s="430">
        <f>OUT_1!H37</f>
        <v>88.355108889999997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288.74907812000004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239.47253546000002</v>
      </c>
      <c r="AK37" s="430">
        <f>OUT_1!AK37</f>
        <v>0</v>
      </c>
      <c r="AL37" s="430">
        <f>OUT_1!AL37</f>
        <v>59.685040040000004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27.493993160000002</v>
      </c>
      <c r="AS37" s="430">
        <f>OUT_1!AS37</f>
        <v>1083.55868732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2476.2230586100004</v>
      </c>
      <c r="E38" s="430">
        <f>OUT_1!E38</f>
        <v>240.03369143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2418.88612504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2567.5714375400003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5348.7247625300006</v>
      </c>
      <c r="E39" s="430">
        <f>OUT_1!E39</f>
        <v>1400.0102596900001</v>
      </c>
      <c r="F39" s="430">
        <f>OUT_1!F39</f>
        <v>234.38433106000002</v>
      </c>
      <c r="G39" s="430">
        <f>OUT_1!G39</f>
        <v>78.044457030000004</v>
      </c>
      <c r="H39" s="430">
        <f>OUT_1!H39</f>
        <v>153.43171631000001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288.74907812000004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4416.1584325599997</v>
      </c>
      <c r="AK39" s="430">
        <f>OUT_1!AK39</f>
        <v>0</v>
      </c>
      <c r="AL39" s="430">
        <f>OUT_1!AL39</f>
        <v>59.685040040000004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27.493993160000002</v>
      </c>
      <c r="AS39" s="430">
        <f>OUT_1!AS39</f>
        <v>6003.3410352500005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1400.0102596900001</v>
      </c>
      <c r="F40" s="436">
        <f t="shared" si="2"/>
        <v>234.38433106000002</v>
      </c>
      <c r="G40" s="436">
        <f t="shared" si="2"/>
        <v>78.044457030000004</v>
      </c>
      <c r="H40" s="436">
        <f t="shared" si="2"/>
        <v>153.43171631000001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11783.7922586</v>
      </c>
      <c r="E42" s="430">
        <f t="shared" si="3"/>
        <v>2542.1363715799998</v>
      </c>
      <c r="F42" s="430">
        <f t="shared" si="3"/>
        <v>468.75004493000006</v>
      </c>
      <c r="G42" s="430">
        <f t="shared" si="3"/>
        <v>154.6001875</v>
      </c>
      <c r="H42" s="430">
        <f t="shared" si="3"/>
        <v>239.82755713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431.99196874000006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9976.0073757400005</v>
      </c>
      <c r="AK42" s="430">
        <f t="shared" si="3"/>
        <v>0</v>
      </c>
      <c r="AL42" s="430">
        <f t="shared" si="3"/>
        <v>59.685040040000004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82.711676760000003</v>
      </c>
      <c r="AS42" s="430">
        <f t="shared" si="3"/>
        <v>12869.751240510001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113858.64231778006</v>
      </c>
      <c r="E47" s="431">
        <f t="shared" si="4"/>
        <v>18312.506281120004</v>
      </c>
      <c r="F47" s="431">
        <f t="shared" si="4"/>
        <v>788.92283062000001</v>
      </c>
      <c r="G47" s="431">
        <f t="shared" si="4"/>
        <v>2096.4849980700001</v>
      </c>
      <c r="H47" s="431">
        <f t="shared" si="4"/>
        <v>7830.3629613899993</v>
      </c>
      <c r="I47" s="431">
        <f t="shared" si="4"/>
        <v>14.66506133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915.23089382000012</v>
      </c>
      <c r="P47" s="431">
        <f t="shared" si="4"/>
        <v>0</v>
      </c>
      <c r="Q47" s="431">
        <f t="shared" si="4"/>
        <v>3.5020479900000003</v>
      </c>
      <c r="R47" s="431">
        <f t="shared" si="4"/>
        <v>0.35876163999999999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0.12517091999999999</v>
      </c>
      <c r="AA47" s="431">
        <f t="shared" si="4"/>
        <v>13.348492309999999</v>
      </c>
      <c r="AB47" s="431">
        <f t="shared" si="4"/>
        <v>0</v>
      </c>
      <c r="AC47" s="431">
        <f t="shared" si="4"/>
        <v>0</v>
      </c>
      <c r="AD47" s="431">
        <f t="shared" si="4"/>
        <v>458.31518413000009</v>
      </c>
      <c r="AE47" s="431">
        <f t="shared" si="4"/>
        <v>1.4704999999999999E-2</v>
      </c>
      <c r="AF47" s="431">
        <f t="shared" si="4"/>
        <v>0</v>
      </c>
      <c r="AG47" s="431">
        <f t="shared" si="4"/>
        <v>0</v>
      </c>
      <c r="AH47" s="431">
        <f t="shared" si="4"/>
        <v>51.295076600000002</v>
      </c>
      <c r="AI47" s="431">
        <f t="shared" si="4"/>
        <v>0</v>
      </c>
      <c r="AJ47" s="431">
        <f t="shared" si="4"/>
        <v>106180.11244680001</v>
      </c>
      <c r="AK47" s="431">
        <f t="shared" si="4"/>
        <v>0</v>
      </c>
      <c r="AL47" s="431">
        <f t="shared" si="4"/>
        <v>607.50553814999989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5.3527142300000001</v>
      </c>
      <c r="AR47" s="431">
        <f t="shared" si="4"/>
        <v>565.28407062000008</v>
      </c>
      <c r="AS47" s="431">
        <f t="shared" si="4"/>
        <v>125861.11868788002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113858.64231778006</v>
      </c>
      <c r="E48" s="390">
        <f t="shared" si="5"/>
        <v>18312.506281120004</v>
      </c>
      <c r="F48" s="390">
        <f t="shared" si="5"/>
        <v>788.92283062000001</v>
      </c>
      <c r="G48" s="390">
        <f t="shared" si="5"/>
        <v>2096.4849980700001</v>
      </c>
      <c r="H48" s="390">
        <f t="shared" si="5"/>
        <v>7830.3629613899993</v>
      </c>
      <c r="I48" s="390">
        <f t="shared" si="5"/>
        <v>14.66506133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марта  2012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26468.619195120031</v>
      </c>
      <c r="E18" s="430">
        <f>OUT_4!E18</f>
        <v>9838.1661377500059</v>
      </c>
      <c r="F18" s="430">
        <f>OUT_4!F18</f>
        <v>1373.2204488800005</v>
      </c>
      <c r="G18" s="430">
        <f>OUT_4!G18</f>
        <v>2932.6652660499999</v>
      </c>
      <c r="H18" s="430">
        <f>OUT_4!H18</f>
        <v>349.95344862999997</v>
      </c>
      <c r="I18" s="430">
        <f>OUT_4!I18</f>
        <v>0</v>
      </c>
      <c r="J18" s="430">
        <f>OUT_4!J18</f>
        <v>2215.8575741200002</v>
      </c>
      <c r="K18" s="430">
        <f>OUT_4!K18</f>
        <v>136.35333626999997</v>
      </c>
      <c r="L18" s="430">
        <f>OUT_4!L18</f>
        <v>0</v>
      </c>
      <c r="M18" s="430">
        <f>OUT_4!M18</f>
        <v>31617.142035290031</v>
      </c>
      <c r="N18" s="430">
        <f>OUT_4!N18</f>
        <v>10324.472922650006</v>
      </c>
      <c r="O18" s="430">
        <f>OUT_4!O18</f>
        <v>1373.2204488800005</v>
      </c>
    </row>
    <row r="19" spans="1:16" s="376" customFormat="1" ht="15">
      <c r="A19" s="385"/>
      <c r="B19" s="444" t="s">
        <v>158</v>
      </c>
      <c r="C19" s="445"/>
      <c r="D19" s="430">
        <f>OUT_4!D19</f>
        <v>21133.220193120025</v>
      </c>
      <c r="E19" s="430">
        <f>OUT_4!E19</f>
        <v>26499.499663690032</v>
      </c>
      <c r="F19" s="430">
        <f>OUT_4!F19</f>
        <v>4703.1210330799968</v>
      </c>
      <c r="G19" s="430">
        <f>OUT_4!G19</f>
        <v>1406.16383215</v>
      </c>
      <c r="H19" s="430">
        <f>OUT_4!H19</f>
        <v>455.65059667999998</v>
      </c>
      <c r="I19" s="430">
        <f>OUT_4!I19</f>
        <v>0</v>
      </c>
      <c r="J19" s="430">
        <f>OUT_4!J19</f>
        <v>647.18467120000003</v>
      </c>
      <c r="K19" s="430">
        <f>OUT_4!K19</f>
        <v>436.37401610000001</v>
      </c>
      <c r="L19" s="430">
        <f>OUT_4!L19</f>
        <v>0</v>
      </c>
      <c r="M19" s="430">
        <f>OUT_4!M19</f>
        <v>23186.568696470025</v>
      </c>
      <c r="N19" s="430">
        <f>OUT_4!N19</f>
        <v>27391.524276470031</v>
      </c>
      <c r="O19" s="430">
        <f>OUT_4!O19</f>
        <v>4703.1210330799968</v>
      </c>
    </row>
    <row r="20" spans="1:16" s="376" customFormat="1" ht="15">
      <c r="A20" s="382"/>
      <c r="B20" s="386" t="s">
        <v>159</v>
      </c>
      <c r="C20" s="386"/>
      <c r="D20" s="430">
        <f>OUT_4!D20</f>
        <v>9704.5562283600157</v>
      </c>
      <c r="E20" s="430">
        <f>OUT_4!E20</f>
        <v>10786.051195369997</v>
      </c>
      <c r="F20" s="430">
        <f>OUT_4!F20</f>
        <v>2484.9133520600003</v>
      </c>
      <c r="G20" s="430">
        <f>OUT_4!G20</f>
        <v>1576.8575187400002</v>
      </c>
      <c r="H20" s="430">
        <f>OUT_4!H20</f>
        <v>133.02178380999979</v>
      </c>
      <c r="I20" s="430">
        <f>OUT_4!I20</f>
        <v>12.09775917</v>
      </c>
      <c r="J20" s="430">
        <f>OUT_4!J20</f>
        <v>2216.1985630099998</v>
      </c>
      <c r="K20" s="430">
        <f>OUT_4!K20</f>
        <v>336.20229075000003</v>
      </c>
      <c r="L20" s="430">
        <f>OUT_4!L20</f>
        <v>15.170583779999999</v>
      </c>
      <c r="M20" s="430">
        <f>OUT_4!M20</f>
        <v>13497.612310110017</v>
      </c>
      <c r="N20" s="430">
        <f>OUT_4!N20</f>
        <v>11255.275269929996</v>
      </c>
      <c r="O20" s="430">
        <f>OUT_4!O20</f>
        <v>2512.1816950100001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57306.395616600072</v>
      </c>
      <c r="E21" s="431">
        <f>OUT_4!E21</f>
        <v>47123.716996810035</v>
      </c>
      <c r="F21" s="431">
        <f>OUT_4!F21</f>
        <v>8561.2548340199974</v>
      </c>
      <c r="G21" s="431">
        <f>OUT_4!G21</f>
        <v>5915.68661694</v>
      </c>
      <c r="H21" s="431">
        <f>OUT_4!H21</f>
        <v>938.62582911999971</v>
      </c>
      <c r="I21" s="431">
        <f>OUT_4!I21</f>
        <v>12.09775917</v>
      </c>
      <c r="J21" s="431">
        <f>OUT_4!J21</f>
        <v>5079.2408083299997</v>
      </c>
      <c r="K21" s="431">
        <f>OUT_4!K21</f>
        <v>908.92964312000004</v>
      </c>
      <c r="L21" s="431">
        <f>OUT_4!L21</f>
        <v>15.170583779999999</v>
      </c>
      <c r="M21" s="431">
        <f>OUT_4!M21</f>
        <v>68301.323041870084</v>
      </c>
      <c r="N21" s="431">
        <f>OUT_4!N21</f>
        <v>48971.272469050033</v>
      </c>
      <c r="O21" s="431">
        <f>OUT_4!O21</f>
        <v>8588.5231769699967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34870.309708450004</v>
      </c>
      <c r="E15" s="227">
        <v>7136.1245214500041</v>
      </c>
      <c r="F15" s="225">
        <v>122.46741046000002</v>
      </c>
      <c r="G15" s="227">
        <v>450.75928271000004</v>
      </c>
      <c r="H15" s="227">
        <v>1540.4935529699999</v>
      </c>
      <c r="I15" s="227">
        <v>7.64245923</v>
      </c>
      <c r="J15" s="227"/>
      <c r="K15" s="227"/>
      <c r="L15" s="227"/>
      <c r="M15" s="227"/>
      <c r="N15" s="227"/>
      <c r="O15" s="227">
        <v>172.97896363000001</v>
      </c>
      <c r="P15" s="227"/>
      <c r="Q15" s="227">
        <v>0.25256910999999999</v>
      </c>
      <c r="R15" s="227">
        <v>0.17934507</v>
      </c>
      <c r="S15" s="227"/>
      <c r="T15" s="227"/>
      <c r="U15" s="227"/>
      <c r="V15" s="227"/>
      <c r="W15" s="227"/>
      <c r="X15" s="227">
        <v>20.207823240000003</v>
      </c>
      <c r="Y15" s="227"/>
      <c r="Z15" s="227"/>
      <c r="AA15" s="227">
        <v>6.6728317299999995</v>
      </c>
      <c r="AB15" s="227"/>
      <c r="AC15" s="227"/>
      <c r="AD15" s="227">
        <v>26.060298090000003</v>
      </c>
      <c r="AE15" s="227">
        <v>1.4704999999999999E-2</v>
      </c>
      <c r="AF15" s="227"/>
      <c r="AG15" s="227"/>
      <c r="AH15" s="227">
        <v>25.65335236</v>
      </c>
      <c r="AI15" s="227"/>
      <c r="AJ15" s="227">
        <v>30792.206969360013</v>
      </c>
      <c r="AK15" s="227"/>
      <c r="AL15" s="227">
        <v>4.3738212899999995</v>
      </c>
      <c r="AM15" s="227"/>
      <c r="AN15" s="227"/>
      <c r="AO15" s="227"/>
      <c r="AP15" s="227"/>
      <c r="AQ15" s="227"/>
      <c r="AR15" s="227">
        <v>183.61394928000004</v>
      </c>
      <c r="AS15" s="295">
        <f>SUM(D15:AR15)/2</f>
        <v>37680.005781715015</v>
      </c>
    </row>
    <row r="16" spans="1:62" s="23" customFormat="1" ht="18" customHeight="1">
      <c r="A16" s="26"/>
      <c r="B16" s="51" t="s">
        <v>106</v>
      </c>
      <c r="C16" s="328"/>
      <c r="D16" s="227">
        <v>50249.935371760046</v>
      </c>
      <c r="E16" s="227">
        <v>3519.4194020800014</v>
      </c>
      <c r="F16" s="227">
        <v>151.54605282999998</v>
      </c>
      <c r="G16" s="227">
        <v>658.54430747000026</v>
      </c>
      <c r="H16" s="227">
        <v>3953.5889855999994</v>
      </c>
      <c r="I16" s="225">
        <v>2.0513136999999997</v>
      </c>
      <c r="J16" s="227"/>
      <c r="K16" s="227"/>
      <c r="L16" s="227"/>
      <c r="M16" s="227"/>
      <c r="N16" s="227"/>
      <c r="O16" s="227">
        <v>554.05776613</v>
      </c>
      <c r="P16" s="227"/>
      <c r="Q16" s="227">
        <v>3.2494788800000003</v>
      </c>
      <c r="R16" s="227">
        <v>0.17941657</v>
      </c>
      <c r="S16" s="227"/>
      <c r="T16" s="227"/>
      <c r="U16" s="227"/>
      <c r="V16" s="227"/>
      <c r="W16" s="227"/>
      <c r="X16" s="227"/>
      <c r="Y16" s="227"/>
      <c r="Z16" s="227">
        <v>0.12517091999999999</v>
      </c>
      <c r="AA16" s="227">
        <v>6.6756605799999997</v>
      </c>
      <c r="AB16" s="227"/>
      <c r="AC16" s="227"/>
      <c r="AD16" s="227">
        <v>0.26291730000000002</v>
      </c>
      <c r="AE16" s="227"/>
      <c r="AF16" s="227"/>
      <c r="AG16" s="227"/>
      <c r="AH16" s="227">
        <v>25.641724240000002</v>
      </c>
      <c r="AI16" s="227"/>
      <c r="AJ16" s="227">
        <v>44758.502355990015</v>
      </c>
      <c r="AK16" s="227"/>
      <c r="AL16" s="227">
        <v>543.44667681999988</v>
      </c>
      <c r="AM16" s="227"/>
      <c r="AN16" s="227"/>
      <c r="AO16" s="227"/>
      <c r="AP16" s="227"/>
      <c r="AQ16" s="227">
        <v>2.6433950199999998</v>
      </c>
      <c r="AR16" s="227">
        <v>241.81178381000001</v>
      </c>
      <c r="AS16" s="295">
        <f>SUM(D16:AR16)/2</f>
        <v>52335.840889850027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16954.604978969997</v>
      </c>
      <c r="E17" s="227">
        <v>5114.825986009997</v>
      </c>
      <c r="F17" s="227">
        <v>46.159322400000001</v>
      </c>
      <c r="G17" s="227">
        <v>832.58122038999977</v>
      </c>
      <c r="H17" s="227">
        <v>2096.4528656899997</v>
      </c>
      <c r="I17" s="227">
        <v>4.9712884000000006</v>
      </c>
      <c r="J17" s="227"/>
      <c r="K17" s="227"/>
      <c r="L17" s="227"/>
      <c r="M17" s="227"/>
      <c r="N17" s="227"/>
      <c r="O17" s="227">
        <v>188.19416406000002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20653.395745709979</v>
      </c>
      <c r="AK17" s="227"/>
      <c r="AL17" s="227"/>
      <c r="AM17" s="227"/>
      <c r="AN17" s="227"/>
      <c r="AO17" s="227"/>
      <c r="AP17" s="227"/>
      <c r="AQ17" s="227">
        <v>2.7093192100000003</v>
      </c>
      <c r="AR17" s="227">
        <v>57.146660769999997</v>
      </c>
      <c r="AS17" s="295">
        <f>SUM(D17:AR17)/2</f>
        <v>22975.520775804987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102074.85005918005</v>
      </c>
      <c r="E18" s="295">
        <f t="shared" si="0"/>
        <v>15770.369909540002</v>
      </c>
      <c r="F18" s="295">
        <f t="shared" si="0"/>
        <v>320.17278569000001</v>
      </c>
      <c r="G18" s="295">
        <f t="shared" si="0"/>
        <v>1941.8848105700001</v>
      </c>
      <c r="H18" s="295">
        <f t="shared" si="0"/>
        <v>7590.5354042599993</v>
      </c>
      <c r="I18" s="295">
        <f t="shared" si="0"/>
        <v>14.66506133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915.23089382000012</v>
      </c>
      <c r="P18" s="295">
        <f t="shared" si="0"/>
        <v>0</v>
      </c>
      <c r="Q18" s="295">
        <f t="shared" si="0"/>
        <v>3.5020479900000003</v>
      </c>
      <c r="R18" s="295">
        <f t="shared" si="0"/>
        <v>0.35876163999999999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0.12517091999999999</v>
      </c>
      <c r="AA18" s="295">
        <f t="shared" si="0"/>
        <v>13.348492309999999</v>
      </c>
      <c r="AB18" s="295">
        <f t="shared" si="0"/>
        <v>0</v>
      </c>
      <c r="AC18" s="295">
        <f t="shared" si="0"/>
        <v>0</v>
      </c>
      <c r="AD18" s="295">
        <f t="shared" si="0"/>
        <v>26.323215390000005</v>
      </c>
      <c r="AE18" s="295">
        <f t="shared" si="0"/>
        <v>1.4704999999999999E-2</v>
      </c>
      <c r="AF18" s="295">
        <f t="shared" si="0"/>
        <v>0</v>
      </c>
      <c r="AG18" s="295">
        <f t="shared" si="0"/>
        <v>0</v>
      </c>
      <c r="AH18" s="295">
        <f t="shared" si="0"/>
        <v>51.295076600000002</v>
      </c>
      <c r="AI18" s="295">
        <f t="shared" si="0"/>
        <v>0</v>
      </c>
      <c r="AJ18" s="295">
        <f t="shared" si="0"/>
        <v>96204.10507106001</v>
      </c>
      <c r="AK18" s="295">
        <f t="shared" si="0"/>
        <v>0</v>
      </c>
      <c r="AL18" s="295">
        <f t="shared" si="0"/>
        <v>547.8204981099999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5.3527142300000001</v>
      </c>
      <c r="AR18" s="295">
        <f t="shared" si="0"/>
        <v>482.57239386000003</v>
      </c>
      <c r="AS18" s="295">
        <f>SUM(D18:AR18)/2</f>
        <v>112991.36744737002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112991.36744737002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3277.6802428699998</v>
      </c>
      <c r="E29" s="227">
        <v>662.49481328999991</v>
      </c>
      <c r="F29" s="227">
        <v>99.38571094000001</v>
      </c>
      <c r="G29" s="227"/>
      <c r="H29" s="227">
        <v>9.8401103500000016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2515.8365519100007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3282.6187146800003</v>
      </c>
    </row>
    <row r="30" spans="1:62" s="17" customFormat="1" ht="18" customHeight="1">
      <c r="A30" s="24"/>
      <c r="B30" s="51" t="s">
        <v>106</v>
      </c>
      <c r="C30" s="25"/>
      <c r="D30" s="227">
        <v>1526.3213239899999</v>
      </c>
      <c r="E30" s="227">
        <v>388.72016608000001</v>
      </c>
      <c r="F30" s="227">
        <v>99.857124999999996</v>
      </c>
      <c r="G30" s="227">
        <v>76.55573047</v>
      </c>
      <c r="H30" s="227">
        <v>76.55573047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143.24289062</v>
      </c>
      <c r="AE30" s="227"/>
      <c r="AF30" s="227"/>
      <c r="AG30" s="227"/>
      <c r="AH30" s="227"/>
      <c r="AI30" s="227"/>
      <c r="AJ30" s="227">
        <v>1357.1582074700002</v>
      </c>
      <c r="AK30" s="227"/>
      <c r="AL30" s="227"/>
      <c r="AM30" s="227"/>
      <c r="AN30" s="227"/>
      <c r="AO30" s="227"/>
      <c r="AP30" s="227"/>
      <c r="AQ30" s="227"/>
      <c r="AR30" s="227">
        <v>55.217683600000001</v>
      </c>
      <c r="AS30" s="295">
        <f>SUM(D30:AR30)/2</f>
        <v>1861.8144288499998</v>
      </c>
    </row>
    <row r="31" spans="1:62" s="17" customFormat="1" ht="18" customHeight="1">
      <c r="A31" s="20"/>
      <c r="B31" s="51" t="s">
        <v>107</v>
      </c>
      <c r="C31" s="25"/>
      <c r="D31" s="227">
        <v>1631.0659292099997</v>
      </c>
      <c r="E31" s="227">
        <v>90.91113252000001</v>
      </c>
      <c r="F31" s="227">
        <v>35.122877930000001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1686.8541837999996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1721.9770617299996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6435.0674960699998</v>
      </c>
      <c r="E32" s="295">
        <f t="shared" si="2"/>
        <v>1142.1261118899999</v>
      </c>
      <c r="F32" s="295">
        <f t="shared" si="2"/>
        <v>234.36571387000004</v>
      </c>
      <c r="G32" s="295">
        <f t="shared" si="2"/>
        <v>76.55573047</v>
      </c>
      <c r="H32" s="295">
        <f t="shared" si="2"/>
        <v>86.395840820000004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143.24289062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5559.8489431800008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55.217683600000001</v>
      </c>
      <c r="AS32" s="295">
        <f>SUM(D32:AR32)/2</f>
        <v>6866.4102052600001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6866.4102052600001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2264.1485030600006</v>
      </c>
      <c r="E36" s="227">
        <v>481.65370483999993</v>
      </c>
      <c r="F36" s="227">
        <v>135.74323340000001</v>
      </c>
      <c r="G36" s="227"/>
      <c r="H36" s="227">
        <v>65.076607420000002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1757.7997720600001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2352.2109103900002</v>
      </c>
    </row>
    <row r="37" spans="1:62" s="17" customFormat="1" ht="18" customHeight="1">
      <c r="A37" s="24"/>
      <c r="B37" s="51" t="s">
        <v>106</v>
      </c>
      <c r="C37" s="25"/>
      <c r="D37" s="227">
        <v>608.35320086000002</v>
      </c>
      <c r="E37" s="227">
        <v>678.32286341999998</v>
      </c>
      <c r="F37" s="227">
        <v>98.64109766</v>
      </c>
      <c r="G37" s="227">
        <v>78.044457030000004</v>
      </c>
      <c r="H37" s="227">
        <v>88.355108889999997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288.74907812000004</v>
      </c>
      <c r="AE37" s="227"/>
      <c r="AF37" s="227"/>
      <c r="AG37" s="227"/>
      <c r="AH37" s="227"/>
      <c r="AI37" s="227"/>
      <c r="AJ37" s="227">
        <v>239.47253546000002</v>
      </c>
      <c r="AK37" s="227"/>
      <c r="AL37" s="227">
        <v>59.685040040000004</v>
      </c>
      <c r="AM37" s="227"/>
      <c r="AN37" s="227"/>
      <c r="AO37" s="227"/>
      <c r="AP37" s="227"/>
      <c r="AQ37" s="227"/>
      <c r="AR37" s="227">
        <v>27.493993160000002</v>
      </c>
      <c r="AS37" s="295">
        <f>SUM(D37:AR37)/2</f>
        <v>1083.55868732</v>
      </c>
    </row>
    <row r="38" spans="1:62" s="17" customFormat="1" ht="18" customHeight="1">
      <c r="A38" s="20"/>
      <c r="B38" s="51" t="s">
        <v>107</v>
      </c>
      <c r="C38" s="25"/>
      <c r="D38" s="227">
        <v>2476.2230586100004</v>
      </c>
      <c r="E38" s="227">
        <v>240.03369143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2418.88612504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2567.5714375400003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5348.7247625300006</v>
      </c>
      <c r="E39" s="295">
        <f t="shared" si="3"/>
        <v>1400.0102596900001</v>
      </c>
      <c r="F39" s="295">
        <f t="shared" si="3"/>
        <v>234.38433106000002</v>
      </c>
      <c r="G39" s="295">
        <f t="shared" si="3"/>
        <v>78.044457030000004</v>
      </c>
      <c r="H39" s="295">
        <f t="shared" si="3"/>
        <v>153.43171631000001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288.74907812000004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4416.1584325599997</v>
      </c>
      <c r="AK39" s="295">
        <f t="shared" si="3"/>
        <v>0</v>
      </c>
      <c r="AL39" s="295">
        <f t="shared" si="3"/>
        <v>59.685040040000004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27.493993160000002</v>
      </c>
      <c r="AS39" s="295">
        <f>SUM(D39:AR39)/2</f>
        <v>6003.3410352500005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6003.3410352500005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11783.7922586</v>
      </c>
      <c r="E42" s="295">
        <f>+SUM(E39,E32)</f>
        <v>2542.1363715799998</v>
      </c>
      <c r="F42" s="295">
        <f>+SUM(F39,F32)</f>
        <v>468.75004493000006</v>
      </c>
      <c r="G42" s="295">
        <f>+SUM(G39,G32)</f>
        <v>154.6001875</v>
      </c>
      <c r="H42" s="295">
        <f>+SUM(H39,H32)</f>
        <v>239.82755713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431.99196874000006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9976.0073757400005</v>
      </c>
      <c r="AK42" s="295">
        <f t="shared" si="4"/>
        <v>0</v>
      </c>
      <c r="AL42" s="295">
        <f t="shared" si="4"/>
        <v>59.685040040000004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82.711676760000003</v>
      </c>
      <c r="AS42" s="295">
        <f>SUM(D42:AR42)/2</f>
        <v>12869.751240510001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113858.64231778006</v>
      </c>
      <c r="E46" s="296">
        <f t="shared" si="5"/>
        <v>18312.506281120004</v>
      </c>
      <c r="F46" s="296">
        <f t="shared" si="5"/>
        <v>788.92283062000001</v>
      </c>
      <c r="G46" s="296">
        <f t="shared" si="5"/>
        <v>2096.4849980700001</v>
      </c>
      <c r="H46" s="296">
        <f t="shared" si="5"/>
        <v>7830.3629613899993</v>
      </c>
      <c r="I46" s="296">
        <f t="shared" si="5"/>
        <v>14.66506133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915.23089382000012</v>
      </c>
      <c r="P46" s="296">
        <f t="shared" si="5"/>
        <v>0</v>
      </c>
      <c r="Q46" s="296">
        <f t="shared" si="5"/>
        <v>3.5020479900000003</v>
      </c>
      <c r="R46" s="296">
        <f t="shared" si="5"/>
        <v>0.35876163999999999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0.12517091999999999</v>
      </c>
      <c r="AA46" s="296">
        <f t="shared" si="5"/>
        <v>13.348492309999999</v>
      </c>
      <c r="AB46" s="296">
        <f t="shared" si="5"/>
        <v>0</v>
      </c>
      <c r="AC46" s="296">
        <f t="shared" si="5"/>
        <v>0</v>
      </c>
      <c r="AD46" s="296">
        <f t="shared" si="5"/>
        <v>458.31518413000009</v>
      </c>
      <c r="AE46" s="296">
        <f t="shared" si="5"/>
        <v>1.4704999999999999E-2</v>
      </c>
      <c r="AF46" s="296">
        <f t="shared" si="5"/>
        <v>0</v>
      </c>
      <c r="AG46" s="296">
        <f t="shared" si="5"/>
        <v>0</v>
      </c>
      <c r="AH46" s="296">
        <f t="shared" si="5"/>
        <v>51.295076600000002</v>
      </c>
      <c r="AI46" s="296">
        <f t="shared" si="5"/>
        <v>0</v>
      </c>
      <c r="AJ46" s="296">
        <f t="shared" si="5"/>
        <v>106180.11244680001</v>
      </c>
      <c r="AK46" s="296">
        <f t="shared" si="5"/>
        <v>0</v>
      </c>
      <c r="AL46" s="296">
        <f t="shared" si="5"/>
        <v>607.50553814999989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5.3527142300000001</v>
      </c>
      <c r="AR46" s="296">
        <f t="shared" si="5"/>
        <v>565.28407062000008</v>
      </c>
      <c r="AS46" s="296">
        <f>+SUM(AS42,AS25,AS18,AS44)</f>
        <v>125861.11868788002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125861.11868788002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26468.619195120031</v>
      </c>
      <c r="E18" s="315">
        <v>9838.1661377500059</v>
      </c>
      <c r="F18" s="315">
        <v>1373.2204488800005</v>
      </c>
      <c r="G18" s="315">
        <v>2932.6652660499999</v>
      </c>
      <c r="H18" s="315">
        <v>349.95344862999997</v>
      </c>
      <c r="I18" s="315">
        <v>0</v>
      </c>
      <c r="J18" s="315">
        <v>2215.8575741200002</v>
      </c>
      <c r="K18" s="315">
        <v>136.35333626999997</v>
      </c>
      <c r="L18" s="316">
        <v>0</v>
      </c>
      <c r="M18" s="297">
        <f t="shared" ref="M18:O20" si="0">+SUM(D18,G18,J18)</f>
        <v>31617.142035290031</v>
      </c>
      <c r="N18" s="297">
        <f>+SUM(E18,H18,K18)</f>
        <v>10324.472922650006</v>
      </c>
      <c r="O18" s="297">
        <f>+SUM(F18,I18,L18)</f>
        <v>1373.2204488800005</v>
      </c>
    </row>
    <row r="19" spans="1:15" s="17" customFormat="1" ht="18" customHeight="1">
      <c r="A19" s="24"/>
      <c r="B19" s="51" t="s">
        <v>106</v>
      </c>
      <c r="C19" s="25"/>
      <c r="D19" s="315">
        <v>21133.220193120025</v>
      </c>
      <c r="E19" s="315">
        <v>26499.499663690032</v>
      </c>
      <c r="F19" s="315">
        <v>4703.1210330799968</v>
      </c>
      <c r="G19" s="315">
        <v>1406.16383215</v>
      </c>
      <c r="H19" s="315">
        <v>455.65059667999998</v>
      </c>
      <c r="I19" s="315">
        <v>0</v>
      </c>
      <c r="J19" s="315">
        <v>647.18467120000003</v>
      </c>
      <c r="K19" s="315">
        <v>436.37401610000001</v>
      </c>
      <c r="L19" s="316">
        <v>0</v>
      </c>
      <c r="M19" s="297">
        <f t="shared" si="0"/>
        <v>23186.568696470025</v>
      </c>
      <c r="N19" s="297">
        <f>+SUM(E19,H19,K19)</f>
        <v>27391.524276470031</v>
      </c>
      <c r="O19" s="297">
        <f>+SUM(F19,I19,L19)</f>
        <v>4703.1210330799968</v>
      </c>
    </row>
    <row r="20" spans="1:15" s="17" customFormat="1" ht="18" customHeight="1">
      <c r="A20" s="20"/>
      <c r="B20" s="51" t="s">
        <v>107</v>
      </c>
      <c r="C20" s="25"/>
      <c r="D20" s="315">
        <v>9704.5562283600157</v>
      </c>
      <c r="E20" s="315">
        <v>10786.051195369997</v>
      </c>
      <c r="F20" s="315">
        <v>2484.9133520600003</v>
      </c>
      <c r="G20" s="315">
        <v>1576.8575187400002</v>
      </c>
      <c r="H20" s="315">
        <v>133.02178380999979</v>
      </c>
      <c r="I20" s="315">
        <v>12.09775917</v>
      </c>
      <c r="J20" s="315">
        <v>2216.1985630099998</v>
      </c>
      <c r="K20" s="315">
        <v>336.20229075000003</v>
      </c>
      <c r="L20" s="316">
        <v>15.170583779999999</v>
      </c>
      <c r="M20" s="297">
        <f t="shared" si="0"/>
        <v>13497.612310110017</v>
      </c>
      <c r="N20" s="297">
        <f t="shared" si="0"/>
        <v>11255.275269929996</v>
      </c>
      <c r="O20" s="297">
        <f t="shared" si="0"/>
        <v>2512.1816950100001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57306.395616600072</v>
      </c>
      <c r="E21" s="296">
        <f t="shared" ref="E21:K21" si="1">+SUM(E18:E20)</f>
        <v>47123.716996810035</v>
      </c>
      <c r="F21" s="296">
        <f t="shared" si="1"/>
        <v>8561.2548340199974</v>
      </c>
      <c r="G21" s="296">
        <f t="shared" si="1"/>
        <v>5915.68661694</v>
      </c>
      <c r="H21" s="296">
        <f t="shared" si="1"/>
        <v>938.62582911999971</v>
      </c>
      <c r="I21" s="296">
        <f>+SUM(I18:I20)</f>
        <v>12.09775917</v>
      </c>
      <c r="J21" s="296">
        <f>+SUM(J18:J20)</f>
        <v>5079.2408083299997</v>
      </c>
      <c r="K21" s="296">
        <f t="shared" si="1"/>
        <v>908.92964312000004</v>
      </c>
      <c r="L21" s="313">
        <f>+SUM(L18:L20)</f>
        <v>15.170583779999999</v>
      </c>
      <c r="M21" s="314">
        <f>+SUM(M18:M20)</f>
        <v>68301.323041870084</v>
      </c>
      <c r="N21" s="296">
        <f>+SUM(N18:N20)</f>
        <v>48971.272469050033</v>
      </c>
      <c r="O21" s="296">
        <f>+SUM(O18:O20)</f>
        <v>8588.5231769699967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2019-10-01T14:36:57Z</dcterms:created>
  <dcterms:modified xsi:type="dcterms:W3CDTF">2019-10-01T14:36:57Z</dcterms:modified>
  <cp:category/>
</cp:coreProperties>
</file>