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O19" i="19" s="1"/>
  <c r="P18" i="2"/>
  <c r="Q18" i="2"/>
  <c r="R18" i="2"/>
  <c r="S18" i="2"/>
  <c r="T18" i="2"/>
  <c r="U18" i="2"/>
  <c r="V18" i="2"/>
  <c r="W18" i="2"/>
  <c r="W19" i="19" s="1"/>
  <c r="X18" i="2"/>
  <c r="Y18" i="2"/>
  <c r="Z18" i="2"/>
  <c r="AA18" i="2"/>
  <c r="AB18" i="2"/>
  <c r="AC18" i="2"/>
  <c r="AD18" i="2"/>
  <c r="AE18" i="2"/>
  <c r="AE19" i="19" s="1"/>
  <c r="AF18" i="2"/>
  <c r="AG18" i="2"/>
  <c r="AH18" i="2"/>
  <c r="AI18" i="2"/>
  <c r="AJ18" i="2"/>
  <c r="AK18" i="2"/>
  <c r="AL18" i="2"/>
  <c r="AM18" i="2"/>
  <c r="AM19" i="19" s="1"/>
  <c r="AN18" i="2"/>
  <c r="AO18" i="2"/>
  <c r="AP18" i="2"/>
  <c r="AQ18" i="2"/>
  <c r="AR18" i="2"/>
  <c r="AS22" i="2"/>
  <c r="AS23" i="19" s="1"/>
  <c r="AS23" i="2"/>
  <c r="AS24" i="19" s="1"/>
  <c r="AS24" i="2"/>
  <c r="D25" i="2"/>
  <c r="E25" i="2"/>
  <c r="F25" i="2"/>
  <c r="G25" i="2"/>
  <c r="H25" i="2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J42" i="2" s="1"/>
  <c r="J43" i="19" s="1"/>
  <c r="K32" i="2"/>
  <c r="L32" i="2"/>
  <c r="L33" i="19" s="1"/>
  <c r="M32" i="2"/>
  <c r="N32" i="2"/>
  <c r="O32" i="2"/>
  <c r="P32" i="2"/>
  <c r="Q32" i="2"/>
  <c r="R32" i="2"/>
  <c r="R42" i="2" s="1"/>
  <c r="R43" i="19" s="1"/>
  <c r="S32" i="2"/>
  <c r="T32" i="2"/>
  <c r="T33" i="19" s="1"/>
  <c r="U32" i="2"/>
  <c r="V32" i="2"/>
  <c r="W32" i="2"/>
  <c r="X32" i="2"/>
  <c r="Y32" i="2"/>
  <c r="Z32" i="2"/>
  <c r="Z42" i="2" s="1"/>
  <c r="Z43" i="19" s="1"/>
  <c r="AA32" i="2"/>
  <c r="AB32" i="2"/>
  <c r="AB33" i="19" s="1"/>
  <c r="AC32" i="2"/>
  <c r="AD32" i="2"/>
  <c r="AE32" i="2"/>
  <c r="AF32" i="2"/>
  <c r="AG32" i="2"/>
  <c r="AH32" i="2"/>
  <c r="AH42" i="2" s="1"/>
  <c r="AH43" i="19" s="1"/>
  <c r="AI32" i="2"/>
  <c r="AJ32" i="2"/>
  <c r="AJ33" i="19" s="1"/>
  <c r="AK32" i="2"/>
  <c r="AL32" i="2"/>
  <c r="AM32" i="2"/>
  <c r="AN32" i="2"/>
  <c r="AO32" i="2"/>
  <c r="AP32" i="2"/>
  <c r="AP42" i="2" s="1"/>
  <c r="AP43" i="19" s="1"/>
  <c r="AQ32" i="2"/>
  <c r="AR32" i="2"/>
  <c r="AR33" i="19" s="1"/>
  <c r="AS32" i="2"/>
  <c r="AS36" i="2"/>
  <c r="AS37" i="2"/>
  <c r="AS38" i="2"/>
  <c r="D39" i="2"/>
  <c r="AS39" i="2" s="1"/>
  <c r="AS40" i="19" s="1"/>
  <c r="E39" i="2"/>
  <c r="F39" i="2"/>
  <c r="F42" i="2" s="1"/>
  <c r="F46" i="2" s="1"/>
  <c r="F47" i="19" s="1"/>
  <c r="G39" i="2"/>
  <c r="H39" i="2"/>
  <c r="I39" i="2"/>
  <c r="J39" i="2"/>
  <c r="K39" i="2"/>
  <c r="L39" i="2"/>
  <c r="M39" i="2"/>
  <c r="N39" i="2"/>
  <c r="N42" i="2" s="1"/>
  <c r="N46" i="2" s="1"/>
  <c r="N47" i="19" s="1"/>
  <c r="O39" i="2"/>
  <c r="P39" i="2"/>
  <c r="Q39" i="2"/>
  <c r="R39" i="2"/>
  <c r="S39" i="2"/>
  <c r="T39" i="2"/>
  <c r="U39" i="2"/>
  <c r="V39" i="2"/>
  <c r="V42" i="2" s="1"/>
  <c r="V46" i="2" s="1"/>
  <c r="V47" i="19" s="1"/>
  <c r="W39" i="2"/>
  <c r="X39" i="2"/>
  <c r="Y39" i="2"/>
  <c r="Z39" i="2"/>
  <c r="AA39" i="2"/>
  <c r="AB39" i="2"/>
  <c r="AC39" i="2"/>
  <c r="AD39" i="2"/>
  <c r="AD42" i="2" s="1"/>
  <c r="AD46" i="2" s="1"/>
  <c r="AD47" i="19" s="1"/>
  <c r="AE39" i="2"/>
  <c r="AF39" i="2"/>
  <c r="AG39" i="2"/>
  <c r="AH39" i="2"/>
  <c r="AI39" i="2"/>
  <c r="AJ39" i="2"/>
  <c r="AK39" i="2"/>
  <c r="AL39" i="2"/>
  <c r="AL42" i="2" s="1"/>
  <c r="AL46" i="2" s="1"/>
  <c r="AL47" i="19" s="1"/>
  <c r="AM39" i="2"/>
  <c r="AN39" i="2"/>
  <c r="AO39" i="2"/>
  <c r="AP39" i="2"/>
  <c r="AQ39" i="2"/>
  <c r="AR39" i="2"/>
  <c r="D42" i="2"/>
  <c r="H42" i="2"/>
  <c r="I42" i="2"/>
  <c r="K42" i="2"/>
  <c r="K43" i="19" s="1"/>
  <c r="L42" i="2"/>
  <c r="P42" i="2"/>
  <c r="Q42" i="2"/>
  <c r="S42" i="2"/>
  <c r="S43" i="19" s="1"/>
  <c r="T42" i="2"/>
  <c r="X42" i="2"/>
  <c r="Y42" i="2"/>
  <c r="AA42" i="2"/>
  <c r="AA43" i="19" s="1"/>
  <c r="AB42" i="2"/>
  <c r="AF42" i="2"/>
  <c r="AG42" i="2"/>
  <c r="AI42" i="2"/>
  <c r="AI43" i="19" s="1"/>
  <c r="AJ42" i="2"/>
  <c r="AN42" i="2"/>
  <c r="AO42" i="2"/>
  <c r="AQ42" i="2"/>
  <c r="AQ43" i="19" s="1"/>
  <c r="AR42" i="2"/>
  <c r="I46" i="2"/>
  <c r="I47" i="19" s="1"/>
  <c r="J46" i="2"/>
  <c r="J47" i="19" s="1"/>
  <c r="Q46" i="2"/>
  <c r="Q47" i="19" s="1"/>
  <c r="R46" i="2"/>
  <c r="R47" i="19" s="1"/>
  <c r="Y46" i="2"/>
  <c r="Y47" i="19" s="1"/>
  <c r="AG46" i="2"/>
  <c r="AG47" i="19" s="1"/>
  <c r="AH46" i="2"/>
  <c r="AH47" i="19" s="1"/>
  <c r="AO46" i="2"/>
  <c r="AO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H43" i="19"/>
  <c r="I43" i="19"/>
  <c r="N43" i="19"/>
  <c r="P43" i="19"/>
  <c r="Q43" i="19"/>
  <c r="V43" i="19"/>
  <c r="X43" i="19"/>
  <c r="Y43" i="19"/>
  <c r="AD43" i="19"/>
  <c r="AF43" i="19"/>
  <c r="AG43" i="19"/>
  <c r="AL43" i="19"/>
  <c r="AN43" i="19"/>
  <c r="AO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J19" i="42" s="1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F47" i="42" s="1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0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Q47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Y47" i="42" s="1"/>
  <c r="Z39" i="42"/>
  <c r="AA39" i="42"/>
  <c r="AB39" i="42"/>
  <c r="AC39" i="42"/>
  <c r="AD39" i="42"/>
  <c r="AF39" i="42"/>
  <c r="AF42" i="42" s="1"/>
  <c r="AG39" i="42"/>
  <c r="AG42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P39" i="42"/>
  <c r="AQ39" i="42"/>
  <c r="AR39" i="42"/>
  <c r="D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AG47" i="42"/>
  <c r="AN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N21" i="14" s="1"/>
  <c r="O18" i="14"/>
  <c r="M19" i="14"/>
  <c r="N19" i="14"/>
  <c r="N19" i="43" s="1"/>
  <c r="O19" i="14"/>
  <c r="M20" i="14"/>
  <c r="P22" i="28" s="1"/>
  <c r="N20" i="14"/>
  <c r="O20" i="14"/>
  <c r="O20" i="43" s="1"/>
  <c r="D21" i="14"/>
  <c r="E21" i="14"/>
  <c r="F21" i="14"/>
  <c r="G21" i="14"/>
  <c r="G21" i="43" s="1"/>
  <c r="H21" i="14"/>
  <c r="I21" i="14"/>
  <c r="I23" i="28" s="1"/>
  <c r="J21" i="14"/>
  <c r="K21" i="14"/>
  <c r="M23" i="28" s="1"/>
  <c r="L21" i="14"/>
  <c r="L21" i="43" s="1"/>
  <c r="M25" i="14"/>
  <c r="N25" i="14"/>
  <c r="O25" i="14"/>
  <c r="R27" i="28" s="1"/>
  <c r="M26" i="14"/>
  <c r="N26" i="14"/>
  <c r="Q28" i="28" s="1"/>
  <c r="O26" i="14"/>
  <c r="M27" i="14"/>
  <c r="N27" i="14"/>
  <c r="O27" i="14"/>
  <c r="D28" i="14"/>
  <c r="E28" i="14"/>
  <c r="F28" i="14"/>
  <c r="O28" i="14" s="1"/>
  <c r="R30" i="28" s="1"/>
  <c r="G28" i="14"/>
  <c r="H30" i="28" s="1"/>
  <c r="H28" i="14"/>
  <c r="I28" i="14"/>
  <c r="J28" i="14"/>
  <c r="L30" i="28" s="1"/>
  <c r="K28" i="14"/>
  <c r="L28" i="14"/>
  <c r="N28" i="14"/>
  <c r="Q30" i="28" s="1"/>
  <c r="M32" i="14"/>
  <c r="N32" i="14"/>
  <c r="O32" i="14"/>
  <c r="R34" i="28" s="1"/>
  <c r="M33" i="14"/>
  <c r="P35" i="28" s="1"/>
  <c r="N33" i="14"/>
  <c r="O33" i="14"/>
  <c r="R35" i="28" s="1"/>
  <c r="M34" i="14"/>
  <c r="N34" i="14"/>
  <c r="O34" i="14"/>
  <c r="D35" i="14"/>
  <c r="E35" i="14"/>
  <c r="N35" i="14" s="1"/>
  <c r="F35" i="14"/>
  <c r="G35" i="14"/>
  <c r="H35" i="14"/>
  <c r="H37" i="28" s="1"/>
  <c r="I35" i="14"/>
  <c r="J35" i="14"/>
  <c r="M35" i="14" s="1"/>
  <c r="K35" i="14"/>
  <c r="L35" i="14"/>
  <c r="P16" i="28"/>
  <c r="Q16" i="28"/>
  <c r="R16" i="28"/>
  <c r="A5" i="14" s="1"/>
  <c r="G20" i="28"/>
  <c r="K20" i="28"/>
  <c r="O20" i="28"/>
  <c r="Q20" i="28"/>
  <c r="R20" i="28"/>
  <c r="G21" i="28"/>
  <c r="K21" i="28"/>
  <c r="O21" i="28"/>
  <c r="P21" i="28"/>
  <c r="Q21" i="28"/>
  <c r="G22" i="28"/>
  <c r="K22" i="28"/>
  <c r="O22" i="28"/>
  <c r="D23" i="28"/>
  <c r="E23" i="28"/>
  <c r="F23" i="28"/>
  <c r="H23" i="28"/>
  <c r="K23" i="28"/>
  <c r="G27" i="28"/>
  <c r="K27" i="28"/>
  <c r="O27" i="28"/>
  <c r="Q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M30" i="28"/>
  <c r="N30" i="28"/>
  <c r="O30" i="28"/>
  <c r="G34" i="28"/>
  <c r="K34" i="28"/>
  <c r="O34" i="28"/>
  <c r="Q34" i="28"/>
  <c r="G35" i="28"/>
  <c r="K35" i="28"/>
  <c r="O35" i="28"/>
  <c r="Q35" i="28"/>
  <c r="G36" i="28"/>
  <c r="K36" i="28"/>
  <c r="O36" i="28"/>
  <c r="P36" i="28"/>
  <c r="D37" i="28"/>
  <c r="F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D21" i="43"/>
  <c r="E21" i="43"/>
  <c r="F21" i="43"/>
  <c r="H21" i="43"/>
  <c r="I21" i="43"/>
  <c r="Q36" i="28" l="1"/>
  <c r="Q37" i="28"/>
  <c r="P37" i="28"/>
  <c r="P34" i="28"/>
  <c r="J23" i="28"/>
  <c r="J21" i="43"/>
  <c r="Q22" i="28"/>
  <c r="N20" i="43"/>
  <c r="AP46" i="2"/>
  <c r="AP47" i="19" s="1"/>
  <c r="AS25" i="2"/>
  <c r="AS26" i="19" s="1"/>
  <c r="AN46" i="2"/>
  <c r="AN47" i="19" s="1"/>
  <c r="AN19" i="19"/>
  <c r="AF46" i="2"/>
  <c r="AF47" i="19" s="1"/>
  <c r="AF19" i="19"/>
  <c r="X46" i="2"/>
  <c r="X47" i="19" s="1"/>
  <c r="X19" i="19"/>
  <c r="P46" i="2"/>
  <c r="P47" i="19" s="1"/>
  <c r="P19" i="19"/>
  <c r="H46" i="2"/>
  <c r="H47" i="19" s="1"/>
  <c r="H19" i="19"/>
  <c r="AD42" i="42"/>
  <c r="AD47" i="42" s="1"/>
  <c r="U42" i="42"/>
  <c r="U47" i="42" s="1"/>
  <c r="AS18" i="2"/>
  <c r="M21" i="14"/>
  <c r="P20" i="28"/>
  <c r="E40" i="42"/>
  <c r="M18" i="43"/>
  <c r="M28" i="14"/>
  <c r="O19" i="43"/>
  <c r="R21" i="28"/>
  <c r="AR46" i="2"/>
  <c r="AR47" i="19" s="1"/>
  <c r="AR43" i="19"/>
  <c r="AB46" i="2"/>
  <c r="AB47" i="19" s="1"/>
  <c r="AB43" i="19"/>
  <c r="L46" i="2"/>
  <c r="L47" i="19" s="1"/>
  <c r="L43" i="19"/>
  <c r="O23" i="28"/>
  <c r="N23" i="28"/>
  <c r="R22" i="28"/>
  <c r="AS33" i="19"/>
  <c r="AS32" i="42"/>
  <c r="AK33" i="19"/>
  <c r="AK32" i="42"/>
  <c r="AK42" i="42" s="1"/>
  <c r="AK47" i="42" s="1"/>
  <c r="AK42" i="2"/>
  <c r="AC33" i="19"/>
  <c r="AC32" i="42"/>
  <c r="AC42" i="42" s="1"/>
  <c r="AC47" i="42" s="1"/>
  <c r="AC42" i="2"/>
  <c r="U33" i="19"/>
  <c r="U32" i="42"/>
  <c r="U42" i="2"/>
  <c r="M33" i="19"/>
  <c r="M32" i="42"/>
  <c r="M42" i="42" s="1"/>
  <c r="M47" i="42" s="1"/>
  <c r="M42" i="2"/>
  <c r="E33" i="19"/>
  <c r="E32" i="42"/>
  <c r="E33" i="42" s="1"/>
  <c r="E42" i="2"/>
  <c r="AS42" i="2" s="1"/>
  <c r="AS19" i="2"/>
  <c r="AS20" i="19" s="1"/>
  <c r="E37" i="28"/>
  <c r="L23" i="28"/>
  <c r="O35" i="14"/>
  <c r="AS39" i="42"/>
  <c r="AS42" i="42" s="1"/>
  <c r="Z46" i="2"/>
  <c r="Z47" i="19" s="1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G40" i="19"/>
  <c r="AS40" i="2"/>
  <c r="G39" i="42"/>
  <c r="K21" i="43"/>
  <c r="O21" i="14"/>
  <c r="Q23" i="28"/>
  <c r="N21" i="43"/>
  <c r="F40" i="42"/>
  <c r="F42" i="42"/>
  <c r="F47" i="42" s="1"/>
  <c r="F48" i="42" s="1"/>
  <c r="AJ46" i="2"/>
  <c r="AJ47" i="19" s="1"/>
  <c r="AJ43" i="19"/>
  <c r="T46" i="2"/>
  <c r="T47" i="19" s="1"/>
  <c r="T43" i="19"/>
  <c r="D46" i="2"/>
  <c r="D47" i="19" s="1"/>
  <c r="D43" i="19"/>
  <c r="N18" i="43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I42" i="42"/>
  <c r="I47" i="42" s="1"/>
  <c r="I48" i="42" s="1"/>
  <c r="H42" i="42"/>
  <c r="H47" i="42" s="1"/>
  <c r="H48" i="42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G19" i="19"/>
  <c r="A4" i="2" s="1"/>
  <c r="AS46" i="2" l="1"/>
  <c r="AS47" i="19" s="1"/>
  <c r="AS43" i="19"/>
  <c r="R23" i="28"/>
  <c r="O21" i="43"/>
  <c r="O46" i="2"/>
  <c r="O47" i="19" s="1"/>
  <c r="O43" i="19"/>
  <c r="AM46" i="2"/>
  <c r="AM47" i="19" s="1"/>
  <c r="AM43" i="19"/>
  <c r="AC46" i="2"/>
  <c r="AC47" i="19" s="1"/>
  <c r="AC43" i="19"/>
  <c r="P30" i="28"/>
  <c r="P27" i="28"/>
  <c r="A3" i="14" s="1"/>
  <c r="G40" i="42"/>
  <c r="G42" i="42"/>
  <c r="G47" i="42" s="1"/>
  <c r="G48" i="42" s="1"/>
  <c r="AS47" i="42"/>
  <c r="AS47" i="2"/>
  <c r="AS41" i="19"/>
  <c r="M46" i="2"/>
  <c r="M47" i="19" s="1"/>
  <c r="M43" i="19"/>
  <c r="R36" i="28"/>
  <c r="R37" i="28"/>
  <c r="AK46" i="2"/>
  <c r="AK47" i="19" s="1"/>
  <c r="AK43" i="19"/>
  <c r="E42" i="42"/>
  <c r="E47" i="42" s="1"/>
  <c r="E48" i="42" s="1"/>
  <c r="W46" i="2"/>
  <c r="W47" i="19" s="1"/>
  <c r="W43" i="19"/>
  <c r="D42" i="42"/>
  <c r="D47" i="42" s="1"/>
  <c r="D48" i="42" s="1"/>
  <c r="D33" i="42"/>
  <c r="L42" i="42"/>
  <c r="L47" i="42" s="1"/>
  <c r="L48" i="42" s="1"/>
  <c r="L33" i="42"/>
  <c r="AE46" i="2"/>
  <c r="AE47" i="19" s="1"/>
  <c r="AE43" i="19"/>
  <c r="U46" i="2"/>
  <c r="U47" i="19" s="1"/>
  <c r="U43" i="19"/>
  <c r="M21" i="43"/>
  <c r="P23" i="28"/>
  <c r="A4" i="14" s="1"/>
  <c r="G46" i="2"/>
  <c r="G47" i="19" s="1"/>
  <c r="G43" i="19"/>
  <c r="AS19" i="19"/>
  <c r="AS18" i="42"/>
  <c r="G23" i="28"/>
  <c r="A6" i="14" s="1"/>
  <c r="E46" i="2"/>
  <c r="E47" i="19" s="1"/>
  <c r="A7" i="2" s="1"/>
  <c r="E43" i="19"/>
  <c r="A5" i="2" s="1"/>
  <c r="E6" i="27" l="1"/>
  <c r="E5" i="27"/>
  <c r="E8" i="27"/>
  <c r="AS48" i="19"/>
  <c r="A6" i="2" s="1"/>
  <c r="T16" i="28"/>
  <c r="A3" i="2"/>
</calcChain>
</file>

<file path=xl/sharedStrings.xml><?xml version="1.0" encoding="utf-8"?>
<sst xmlns="http://schemas.openxmlformats.org/spreadsheetml/2006/main" count="943" uniqueCount="386">
  <si>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</si>
  <si>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</si>
  <si>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</si>
  <si>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</si>
  <si>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</si>
  <si>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</si>
  <si>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</si>
  <si>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</si>
  <si>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</si>
  <si>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</si>
  <si>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</si>
  <si>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</si>
  <si>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</si>
  <si>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</si>
  <si>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</si>
  <si>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</si>
  <si>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</si>
  <si>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</si>
  <si>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</si>
  <si>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</si>
  <si>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</si>
  <si>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</si>
  <si>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</si>
  <si>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</si>
  <si>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</si>
  <si>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</si>
  <si>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</si>
  <si>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</si>
  <si>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</si>
  <si>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</si>
  <si>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</si>
  <si>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</si>
  <si>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</si>
  <si>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</si>
  <si>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</si>
  <si>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</si>
  <si>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</si>
  <si>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</si>
  <si>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</si>
  <si>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</si>
  <si>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</si>
  <si>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</si>
  <si>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</si>
  <si>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</si>
  <si>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</si>
  <si>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</si>
  <si>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</si>
  <si>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</si>
  <si>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</si>
  <si>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</si>
  <si>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</si>
  <si>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</si>
  <si>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</si>
  <si>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</si>
  <si>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</si>
  <si>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</si>
  <si>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</si>
  <si>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</si>
  <si>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</si>
  <si>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</si>
  <si>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</si>
  <si>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</si>
  <si>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</si>
  <si>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</si>
  <si>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</si>
  <si>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</si>
  <si>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</si>
  <si>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</si>
  <si>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</si>
  <si>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</si>
  <si>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</si>
  <si>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</si>
  <si>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</si>
  <si>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</si>
  <si>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</si>
  <si>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</si>
  <si>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</si>
  <si>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</si>
  <si>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</si>
  <si>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</si>
  <si>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</si>
  <si>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</si>
  <si>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</si>
  <si>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</si>
  <si>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</si>
  <si>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</si>
  <si>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</si>
  <si>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</si>
  <si>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</si>
  <si>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</si>
  <si>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</si>
  <si>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</si>
  <si>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</si>
  <si>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</si>
  <si>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</si>
  <si>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</si>
  <si>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</si>
  <si>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</si>
  <si>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</si>
  <si>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</si>
  <si>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</si>
  <si>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</si>
  <si>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</si>
  <si>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</si>
  <si>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</si>
  <si>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</si>
  <si>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</si>
  <si>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</si>
  <si>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</si>
  <si>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</si>
  <si>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</si>
  <si>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</si>
  <si>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</si>
  <si>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</si>
  <si>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</si>
  <si>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</si>
  <si>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</si>
  <si>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</si>
  <si>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</si>
  <si>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</si>
  <si>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</si>
  <si>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</si>
  <si>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</si>
  <si>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</si>
  <si>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</si>
  <si>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</si>
  <si>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</si>
  <si>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</si>
  <si>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</si>
  <si>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</si>
  <si>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</si>
  <si>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</si>
  <si>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</si>
  <si>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</si>
  <si>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</si>
  <si>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</si>
  <si>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</si>
  <si>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</si>
  <si>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</si>
  <si>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</si>
  <si>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</si>
  <si>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</si>
  <si>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</si>
  <si>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</si>
  <si>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</si>
  <si>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</si>
  <si>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</si>
  <si>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</si>
  <si>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</si>
  <si>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</si>
  <si>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</si>
  <si>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</si>
  <si>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</si>
  <si>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</si>
  <si>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</si>
  <si>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</si>
  <si>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</si>
  <si>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</si>
  <si>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</si>
  <si>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</si>
  <si>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</si>
  <si>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</si>
  <si>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</si>
  <si>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</si>
  <si>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</si>
  <si>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</si>
  <si>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</si>
  <si>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</si>
  <si>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</si>
  <si>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</si>
  <si>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</si>
  <si>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</si>
  <si>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</si>
  <si>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</si>
  <si>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</si>
  <si>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</si>
  <si>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</si>
  <si>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</si>
  <si>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</si>
  <si>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</si>
  <si>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</si>
  <si>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</si>
  <si>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</si>
  <si>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</si>
  <si>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</si>
  <si>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</si>
  <si>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</si>
  <si>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</si>
  <si>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</si>
  <si>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</si>
  <si>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</si>
  <si>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</si>
  <si>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</si>
  <si>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</si>
  <si>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</si>
  <si>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</si>
  <si>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</si>
  <si>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</si>
  <si>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</si>
  <si>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</si>
  <si>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</si>
  <si>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</si>
  <si>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</si>
  <si>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</si>
  <si>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</si>
  <si>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</si>
  <si>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</si>
  <si>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июля  2011 года </t>
  </si>
  <si>
    <t>Nominal or notional principal amounts outstanding at end-July 2011</t>
  </si>
  <si>
    <t>1</t>
  </si>
  <si>
    <t>ЗАО ЮНИКРЕДИТ БАНК</t>
  </si>
  <si>
    <t>Г МОСКВА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</si>
  <si>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</si>
  <si>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</si>
  <si>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</si>
  <si>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</si>
  <si>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</si>
  <si>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</si>
  <si>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</si>
  <si>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</si>
  <si>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</si>
  <si>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</si>
  <si>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</si>
  <si>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</si>
  <si>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</si>
  <si>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</si>
  <si>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Г САНКТ-ПЕТЕРБУРГ</t>
  </si>
  <si>
    <t>554</t>
  </si>
  <si>
    <t>ОАО КБ "СОЛИДАРНОСТЬ"</t>
  </si>
  <si>
    <t>САМАРСКАЯ ОБЛАСТЬ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</si>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</sst>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223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223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226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229</v>
      </c>
    </row>
    <row r="26" spans="1:4">
      <c r="A26">
        <v>23</v>
      </c>
      <c r="B26" s="438" t="s">
        <v>258</v>
      </c>
      <c r="C26" s="439" t="s">
        <v>259</v>
      </c>
      <c r="D26" s="439" t="s">
        <v>226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229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229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316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316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229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226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229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226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31338.38359288995</v>
      </c>
      <c r="E15" s="430">
        <f>OUT_1!E15</f>
        <v>6640.7363953299973</v>
      </c>
      <c r="F15" s="430">
        <f>OUT_1!F15</f>
        <v>92.188903449999998</v>
      </c>
      <c r="G15" s="430">
        <f>OUT_1!G15</f>
        <v>472.25602685999991</v>
      </c>
      <c r="H15" s="430">
        <f>OUT_1!H15</f>
        <v>2498.50474811</v>
      </c>
      <c r="I15" s="430">
        <f>OUT_1!I15</f>
        <v>0.79368515000000006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4.98698716</v>
      </c>
      <c r="P15" s="430">
        <f>OUT_1!P15</f>
        <v>0</v>
      </c>
      <c r="Q15" s="430">
        <f>OUT_1!Q15</f>
        <v>0</v>
      </c>
      <c r="R15" s="430">
        <f>OUT_1!R15</f>
        <v>5.1531319999999999E-2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1.01055041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26384.807472249966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452.49744279000015</v>
      </c>
      <c r="AS15" s="430">
        <f>OUT_1!AS15</f>
        <v>33954.622269939951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50022.866805839993</v>
      </c>
      <c r="E16" s="430">
        <f>OUT_1!E16</f>
        <v>10476.41787085</v>
      </c>
      <c r="F16" s="430">
        <f>OUT_1!F16</f>
        <v>214.97686841999996</v>
      </c>
      <c r="G16" s="430">
        <f>OUT_1!G16</f>
        <v>540.16164923000008</v>
      </c>
      <c r="H16" s="430">
        <f>OUT_1!H16</f>
        <v>2792.7868230400009</v>
      </c>
      <c r="I16" s="430">
        <f>OUT_1!I16</f>
        <v>46.435065520000002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325.08586171000002</v>
      </c>
      <c r="P16" s="430">
        <f>OUT_1!P16</f>
        <v>0</v>
      </c>
      <c r="Q16" s="430">
        <f>OUT_1!Q16</f>
        <v>1.5676388799999998</v>
      </c>
      <c r="R16" s="430">
        <f>OUT_1!R16</f>
        <v>0.38402623000000002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0.13287706999999999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13.278920840000001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38325.943846170034</v>
      </c>
      <c r="AK16" s="430">
        <f>OUT_1!AK16</f>
        <v>0</v>
      </c>
      <c r="AL16" s="430">
        <f>OUT_1!AL16</f>
        <v>550.0959144200001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1.0438605999999999</v>
      </c>
      <c r="AR16" s="430">
        <f>OUT_1!AR16</f>
        <v>952.99498304999986</v>
      </c>
      <c r="AS16" s="430">
        <f>OUT_1!AS16</f>
        <v>52132.086505935011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13603.773376229998</v>
      </c>
      <c r="E17" s="430">
        <f>OUT_1!E17</f>
        <v>4198.5094629500009</v>
      </c>
      <c r="F17" s="430">
        <f>OUT_1!F17</f>
        <v>79.42242401</v>
      </c>
      <c r="G17" s="430">
        <f>OUT_1!G17</f>
        <v>596.34381281000003</v>
      </c>
      <c r="H17" s="430">
        <f>OUT_1!H17</f>
        <v>1930.9129700400001</v>
      </c>
      <c r="I17" s="430">
        <f>OUT_1!I17</f>
        <v>1.5959557500000001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16376.101680279997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24.16003448</v>
      </c>
      <c r="AS17" s="430">
        <f>OUT_1!AS17</f>
        <v>18499.506941644999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94965.023774959933</v>
      </c>
      <c r="E18" s="430">
        <f>OUT_1!E18</f>
        <v>21315.663729129999</v>
      </c>
      <c r="F18" s="430">
        <f>OUT_1!F18</f>
        <v>386.58819587999994</v>
      </c>
      <c r="G18" s="430">
        <f>OUT_1!G18</f>
        <v>1608.7614889000001</v>
      </c>
      <c r="H18" s="430">
        <f>OUT_1!H18</f>
        <v>7222.2045411900008</v>
      </c>
      <c r="I18" s="430">
        <f>OUT_1!I18</f>
        <v>48.824706420000005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518.26701561000004</v>
      </c>
      <c r="P18" s="430">
        <f>OUT_1!P18</f>
        <v>0</v>
      </c>
      <c r="Q18" s="430">
        <f>OUT_1!Q18</f>
        <v>1.5676388799999998</v>
      </c>
      <c r="R18" s="430">
        <f>OUT_1!R18</f>
        <v>0.43555755000000002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0.13287706999999999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14.289471250000002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81086.852998699993</v>
      </c>
      <c r="AK18" s="430">
        <f>OUT_1!AK18</f>
        <v>0</v>
      </c>
      <c r="AL18" s="430">
        <f>OUT_1!AL18</f>
        <v>550.0959144200001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1.0438605999999999</v>
      </c>
      <c r="AR18" s="430">
        <f>OUT_1!AR18</f>
        <v>1429.65246032</v>
      </c>
      <c r="AS18" s="430">
        <f>OUT_1!AS18</f>
        <v>104586.21571751997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94965.023774959933</v>
      </c>
      <c r="E19" s="436">
        <f t="shared" si="0"/>
        <v>21315.663729129999</v>
      </c>
      <c r="F19" s="436">
        <f t="shared" si="0"/>
        <v>386.58819587999994</v>
      </c>
      <c r="G19" s="436">
        <f t="shared" si="0"/>
        <v>1608.7614889000001</v>
      </c>
      <c r="H19" s="436">
        <f t="shared" si="0"/>
        <v>7222.2045411900008</v>
      </c>
      <c r="I19" s="436">
        <f t="shared" si="0"/>
        <v>48.824706420000005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4375.7771253700012</v>
      </c>
      <c r="E29" s="430">
        <f>OUT_1!E29</f>
        <v>421.45946555999996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4541.270321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4669.2534559650012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8995.4936270800008</v>
      </c>
      <c r="E30" s="430">
        <f>OUT_1!E30</f>
        <v>4136.725162069999</v>
      </c>
      <c r="F30" s="430">
        <f>OUT_1!F30</f>
        <v>1316.2947391100001</v>
      </c>
      <c r="G30" s="430">
        <f>OUT_1!G30</f>
        <v>1760.2421882399997</v>
      </c>
      <c r="H30" s="430">
        <f>OUT_1!H30</f>
        <v>10.003677700000001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3270.3009402799994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9799.7478506749994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7123.3527360799999</v>
      </c>
      <c r="E31" s="430">
        <f>OUT_1!E31</f>
        <v>1745.0535663899998</v>
      </c>
      <c r="F31" s="430">
        <f>OUT_1!F31</f>
        <v>1375.5397317400002</v>
      </c>
      <c r="G31" s="430">
        <f>OUT_1!G31</f>
        <v>1781.2173233699998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2374.4049889500002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7199.7841732649995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20494.62348853</v>
      </c>
      <c r="E32" s="430">
        <f>OUT_1!E32</f>
        <v>6303.2381940199994</v>
      </c>
      <c r="F32" s="430">
        <f>OUT_1!F32</f>
        <v>2691.8344708500003</v>
      </c>
      <c r="G32" s="430">
        <f>OUT_1!G32</f>
        <v>3541.4595116099995</v>
      </c>
      <c r="H32" s="430">
        <f>OUT_1!H32</f>
        <v>10.003677700000001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10185.97625023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21668.785479905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20494.62348853</v>
      </c>
      <c r="E33" s="436">
        <f t="shared" si="1"/>
        <v>6303.2381940199994</v>
      </c>
      <c r="F33" s="436">
        <f t="shared" si="1"/>
        <v>2691.8344708500003</v>
      </c>
      <c r="G33" s="436">
        <f t="shared" si="1"/>
        <v>3541.4595116099995</v>
      </c>
      <c r="H33" s="436">
        <f t="shared" si="1"/>
        <v>10.003677700000001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1802.7418508300002</v>
      </c>
      <c r="E36" s="430">
        <f>OUT_1!E36</f>
        <v>54.765052699999998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1811.3409275400004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1857.5069035350002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225.58237543000001</v>
      </c>
      <c r="E37" s="430">
        <f>OUT_1!E37</f>
        <v>13.800994529999999</v>
      </c>
      <c r="F37" s="430">
        <f>OUT_1!F37</f>
        <v>29.37422273</v>
      </c>
      <c r="G37" s="430">
        <f>OUT_1!G37</f>
        <v>0</v>
      </c>
      <c r="H37" s="430">
        <f>OUT_1!H37</f>
        <v>10.31065179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117.10851955000001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225.58237543000004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5114.8759497500014</v>
      </c>
      <c r="E38" s="430">
        <f>OUT_1!E38</f>
        <v>425.30658019000003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4874.9345310100007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5207.5585304750011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7143.2001760100011</v>
      </c>
      <c r="E39" s="430">
        <f>OUT_1!E39</f>
        <v>493.87262742000001</v>
      </c>
      <c r="F39" s="430">
        <f>OUT_1!F39</f>
        <v>75.54019873</v>
      </c>
      <c r="G39" s="430">
        <f>OUT_1!G39</f>
        <v>0</v>
      </c>
      <c r="H39" s="430">
        <f>OUT_1!H39</f>
        <v>10.31065179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6803.3839781000006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7290.6478094399999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493.87262742000001</v>
      </c>
      <c r="F40" s="436">
        <f t="shared" si="2"/>
        <v>75.54019873</v>
      </c>
      <c r="G40" s="436">
        <f t="shared" si="2"/>
        <v>0</v>
      </c>
      <c r="H40" s="436">
        <f t="shared" si="2"/>
        <v>10.31065179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27637.823664540003</v>
      </c>
      <c r="E42" s="430">
        <f t="shared" si="3"/>
        <v>6797.1108214399992</v>
      </c>
      <c r="F42" s="430">
        <f t="shared" si="3"/>
        <v>2767.3746695800005</v>
      </c>
      <c r="G42" s="430">
        <f t="shared" si="3"/>
        <v>3541.4595116099995</v>
      </c>
      <c r="H42" s="430">
        <f t="shared" si="3"/>
        <v>20.314329489999999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16989.360228329999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28959.433289345001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122602.84743949994</v>
      </c>
      <c r="E47" s="431">
        <f t="shared" si="4"/>
        <v>28112.77455057</v>
      </c>
      <c r="F47" s="431">
        <f t="shared" si="4"/>
        <v>3153.9628654600006</v>
      </c>
      <c r="G47" s="431">
        <f t="shared" si="4"/>
        <v>5150.2210005099996</v>
      </c>
      <c r="H47" s="431">
        <f t="shared" si="4"/>
        <v>7242.5188706800009</v>
      </c>
      <c r="I47" s="431">
        <f t="shared" si="4"/>
        <v>48.824706420000005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518.26701561000004</v>
      </c>
      <c r="P47" s="431">
        <f t="shared" si="4"/>
        <v>0</v>
      </c>
      <c r="Q47" s="431">
        <f t="shared" si="4"/>
        <v>1.5676388799999998</v>
      </c>
      <c r="R47" s="431">
        <f t="shared" si="4"/>
        <v>0.43555755000000002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0.13287706999999999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14.289471250000002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98076.213227029992</v>
      </c>
      <c r="AK47" s="431">
        <f t="shared" si="4"/>
        <v>0</v>
      </c>
      <c r="AL47" s="431">
        <f t="shared" si="4"/>
        <v>550.0959144200001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1.0438605999999999</v>
      </c>
      <c r="AR47" s="431">
        <f t="shared" si="4"/>
        <v>1595.0758140200001</v>
      </c>
      <c r="AS47" s="431">
        <f t="shared" si="4"/>
        <v>133545.64900686496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122602.84743949994</v>
      </c>
      <c r="E48" s="390">
        <f t="shared" si="5"/>
        <v>28112.77455057</v>
      </c>
      <c r="F48" s="390">
        <f t="shared" si="5"/>
        <v>3153.9628654600006</v>
      </c>
      <c r="G48" s="390">
        <f t="shared" si="5"/>
        <v>5150.2210005099996</v>
      </c>
      <c r="H48" s="390">
        <f t="shared" si="5"/>
        <v>7242.5188706800009</v>
      </c>
      <c r="I48" s="390">
        <f t="shared" si="5"/>
        <v>48.824706420000005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июля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25251.827020039997</v>
      </c>
      <c r="E18" s="430">
        <f>OUT_4!E18</f>
        <v>7637.7200317599918</v>
      </c>
      <c r="F18" s="430">
        <f>OUT_4!F18</f>
        <v>1065.0752181299999</v>
      </c>
      <c r="G18" s="430">
        <f>OUT_4!G18</f>
        <v>2549.6244722249999</v>
      </c>
      <c r="H18" s="430">
        <f>OUT_4!H18</f>
        <v>2119.6289837499999</v>
      </c>
      <c r="I18" s="430">
        <f>OUT_4!I18</f>
        <v>0</v>
      </c>
      <c r="J18" s="430">
        <f>OUT_4!J18</f>
        <v>1717.4225088549997</v>
      </c>
      <c r="K18" s="430">
        <f>OUT_4!K18</f>
        <v>140.08439467999997</v>
      </c>
      <c r="L18" s="430">
        <f>OUT_4!L18</f>
        <v>0</v>
      </c>
      <c r="M18" s="430">
        <f>OUT_4!M18</f>
        <v>29518.874001119999</v>
      </c>
      <c r="N18" s="430">
        <f>OUT_4!N18</f>
        <v>9897.4334101899913</v>
      </c>
      <c r="O18" s="430">
        <f>OUT_4!O18</f>
        <v>1065.0752181299999</v>
      </c>
    </row>
    <row r="19" spans="1:16" s="376" customFormat="1" ht="15">
      <c r="A19" s="385"/>
      <c r="B19" s="444" t="s">
        <v>158</v>
      </c>
      <c r="C19" s="445"/>
      <c r="D19" s="430">
        <f>OUT_4!D19</f>
        <v>31112.036260514931</v>
      </c>
      <c r="E19" s="430">
        <f>OUT_4!E19</f>
        <v>17950.751521540049</v>
      </c>
      <c r="F19" s="430">
        <f>OUT_4!F19</f>
        <v>3069.2987239399972</v>
      </c>
      <c r="G19" s="430">
        <f>OUT_4!G19</f>
        <v>6800.1301705949991</v>
      </c>
      <c r="H19" s="430">
        <f>OUT_4!H19</f>
        <v>2999.6176800799994</v>
      </c>
      <c r="I19" s="430">
        <f>OUT_4!I19</f>
        <v>0</v>
      </c>
      <c r="J19" s="430">
        <f>OUT_4!J19</f>
        <v>110.83702718000001</v>
      </c>
      <c r="K19" s="430">
        <f>OUT_4!K19</f>
        <v>114.74534825000001</v>
      </c>
      <c r="L19" s="430">
        <f>OUT_4!L19</f>
        <v>0</v>
      </c>
      <c r="M19" s="430">
        <f>OUT_4!M19</f>
        <v>38023.003458289932</v>
      </c>
      <c r="N19" s="430">
        <f>OUT_4!N19</f>
        <v>21065.114549870046</v>
      </c>
      <c r="O19" s="430">
        <f>OUT_4!O19</f>
        <v>3069.2987239399972</v>
      </c>
    </row>
    <row r="20" spans="1:16" s="376" customFormat="1" ht="15">
      <c r="A20" s="382"/>
      <c r="B20" s="386" t="s">
        <v>159</v>
      </c>
      <c r="C20" s="386"/>
      <c r="D20" s="430">
        <f>OUT_4!D20</f>
        <v>8485.7595855299969</v>
      </c>
      <c r="E20" s="430">
        <f>OUT_4!E20</f>
        <v>7765.8247310699971</v>
      </c>
      <c r="F20" s="430">
        <f>OUT_4!F20</f>
        <v>2247.9226250000006</v>
      </c>
      <c r="G20" s="430">
        <f>OUT_4!G20</f>
        <v>6485.4530975450025</v>
      </c>
      <c r="H20" s="430">
        <f>OUT_4!H20</f>
        <v>702.2333166799998</v>
      </c>
      <c r="I20" s="430">
        <f>OUT_4!I20</f>
        <v>12.097759030000001</v>
      </c>
      <c r="J20" s="430">
        <f>OUT_4!J20</f>
        <v>4646.8261351650008</v>
      </c>
      <c r="K20" s="430">
        <f>OUT_4!K20</f>
        <v>545.56181163999986</v>
      </c>
      <c r="L20" s="430">
        <f>OUT_4!L20</f>
        <v>15.170583690000001</v>
      </c>
      <c r="M20" s="430">
        <f>OUT_4!M20</f>
        <v>19618.038818239998</v>
      </c>
      <c r="N20" s="430">
        <f>OUT_4!N20</f>
        <v>9013.6198593899971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64849.622866084923</v>
      </c>
      <c r="E21" s="431">
        <f>OUT_4!E21</f>
        <v>33354.296284370037</v>
      </c>
      <c r="F21" s="431">
        <f>OUT_4!F21</f>
        <v>6382.2965670699978</v>
      </c>
      <c r="G21" s="431">
        <f>OUT_4!G21</f>
        <v>15835.207740365</v>
      </c>
      <c r="H21" s="431">
        <f>OUT_4!H21</f>
        <v>5821.4799805099992</v>
      </c>
      <c r="I21" s="431">
        <f>OUT_4!I21</f>
        <v>12.097759030000001</v>
      </c>
      <c r="J21" s="431">
        <f>OUT_4!J21</f>
        <v>6475.0856712000004</v>
      </c>
      <c r="K21" s="431">
        <f>OUT_4!K21</f>
        <v>800.39155456999981</v>
      </c>
      <c r="L21" s="431">
        <f>OUT_4!L21</f>
        <v>15.170583690000001</v>
      </c>
      <c r="M21" s="431">
        <f>OUT_4!M21</f>
        <v>87159.916277649929</v>
      </c>
      <c r="N21" s="431">
        <f>OUT_4!N21</f>
        <v>39976.167819450035</v>
      </c>
      <c r="O21" s="431">
        <f>OUT_4!O21</f>
        <v>6409.5649097899968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31338.38359288995</v>
      </c>
      <c r="E15" s="227">
        <v>6640.7363953299973</v>
      </c>
      <c r="F15" s="225">
        <v>92.188903449999998</v>
      </c>
      <c r="G15" s="227">
        <v>472.25602685999991</v>
      </c>
      <c r="H15" s="227">
        <v>2498.50474811</v>
      </c>
      <c r="I15" s="227">
        <v>0.79368515000000006</v>
      </c>
      <c r="J15" s="227"/>
      <c r="K15" s="227"/>
      <c r="L15" s="227"/>
      <c r="M15" s="227"/>
      <c r="N15" s="227"/>
      <c r="O15" s="227">
        <v>4.98698716</v>
      </c>
      <c r="P15" s="227"/>
      <c r="Q15" s="227"/>
      <c r="R15" s="227">
        <v>5.1531319999999999E-2</v>
      </c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1.01055041</v>
      </c>
      <c r="AF15" s="227"/>
      <c r="AG15" s="227"/>
      <c r="AH15" s="227"/>
      <c r="AI15" s="227"/>
      <c r="AJ15" s="227">
        <v>26384.807472249966</v>
      </c>
      <c r="AK15" s="227"/>
      <c r="AL15" s="227"/>
      <c r="AM15" s="227"/>
      <c r="AN15" s="227"/>
      <c r="AO15" s="227"/>
      <c r="AP15" s="227"/>
      <c r="AQ15" s="227"/>
      <c r="AR15" s="227">
        <v>452.49744279000015</v>
      </c>
      <c r="AS15" s="295">
        <f>SUM(D15:AR15)/2</f>
        <v>33954.622269939951</v>
      </c>
    </row>
    <row r="16" spans="1:62" s="23" customFormat="1" ht="18" customHeight="1">
      <c r="A16" s="26"/>
      <c r="B16" s="51" t="s">
        <v>106</v>
      </c>
      <c r="C16" s="328"/>
      <c r="D16" s="227">
        <v>50022.866805839993</v>
      </c>
      <c r="E16" s="227">
        <v>10476.41787085</v>
      </c>
      <c r="F16" s="227">
        <v>214.97686841999996</v>
      </c>
      <c r="G16" s="227">
        <v>540.16164923000008</v>
      </c>
      <c r="H16" s="227">
        <v>2792.7868230400009</v>
      </c>
      <c r="I16" s="225">
        <v>46.435065520000002</v>
      </c>
      <c r="J16" s="227"/>
      <c r="K16" s="227"/>
      <c r="L16" s="227"/>
      <c r="M16" s="227"/>
      <c r="N16" s="227"/>
      <c r="O16" s="227">
        <v>325.08586171000002</v>
      </c>
      <c r="P16" s="227"/>
      <c r="Q16" s="227">
        <v>1.5676388799999998</v>
      </c>
      <c r="R16" s="227">
        <v>0.38402623000000002</v>
      </c>
      <c r="S16" s="227"/>
      <c r="T16" s="227"/>
      <c r="U16" s="227"/>
      <c r="V16" s="227"/>
      <c r="W16" s="227"/>
      <c r="X16" s="227"/>
      <c r="Y16" s="227"/>
      <c r="Z16" s="227">
        <v>0.13287706999999999</v>
      </c>
      <c r="AA16" s="227"/>
      <c r="AB16" s="227"/>
      <c r="AC16" s="227"/>
      <c r="AD16" s="227"/>
      <c r="AE16" s="227">
        <v>13.278920840000001</v>
      </c>
      <c r="AF16" s="227"/>
      <c r="AG16" s="227"/>
      <c r="AH16" s="227"/>
      <c r="AI16" s="227"/>
      <c r="AJ16" s="227">
        <v>38325.943846170034</v>
      </c>
      <c r="AK16" s="227"/>
      <c r="AL16" s="227">
        <v>550.0959144200001</v>
      </c>
      <c r="AM16" s="227"/>
      <c r="AN16" s="227"/>
      <c r="AO16" s="227"/>
      <c r="AP16" s="227"/>
      <c r="AQ16" s="227">
        <v>1.0438605999999999</v>
      </c>
      <c r="AR16" s="227">
        <v>952.99498304999986</v>
      </c>
      <c r="AS16" s="295">
        <f>SUM(D16:AR16)/2</f>
        <v>52132.086505935011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13603.773376229998</v>
      </c>
      <c r="E17" s="227">
        <v>4198.5094629500009</v>
      </c>
      <c r="F17" s="227">
        <v>79.42242401</v>
      </c>
      <c r="G17" s="227">
        <v>596.34381281000003</v>
      </c>
      <c r="H17" s="227">
        <v>1930.9129700400001</v>
      </c>
      <c r="I17" s="227">
        <v>1.5959557500000001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16376.101680279997</v>
      </c>
      <c r="AK17" s="227"/>
      <c r="AL17" s="227"/>
      <c r="AM17" s="227"/>
      <c r="AN17" s="227"/>
      <c r="AO17" s="227"/>
      <c r="AP17" s="227"/>
      <c r="AQ17" s="227"/>
      <c r="AR17" s="227">
        <v>24.16003448</v>
      </c>
      <c r="AS17" s="295">
        <f>SUM(D17:AR17)/2</f>
        <v>18499.506941644999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94965.023774959933</v>
      </c>
      <c r="E18" s="295">
        <f t="shared" si="0"/>
        <v>21315.663729129999</v>
      </c>
      <c r="F18" s="295">
        <f t="shared" si="0"/>
        <v>386.58819587999994</v>
      </c>
      <c r="G18" s="295">
        <f t="shared" si="0"/>
        <v>1608.7614889000001</v>
      </c>
      <c r="H18" s="295">
        <f t="shared" si="0"/>
        <v>7222.2045411900008</v>
      </c>
      <c r="I18" s="295">
        <f t="shared" si="0"/>
        <v>48.824706420000005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518.26701561000004</v>
      </c>
      <c r="P18" s="295">
        <f t="shared" si="0"/>
        <v>0</v>
      </c>
      <c r="Q18" s="295">
        <f t="shared" si="0"/>
        <v>1.5676388799999998</v>
      </c>
      <c r="R18" s="295">
        <f t="shared" si="0"/>
        <v>0.43555755000000002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0.13287706999999999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14.289471250000002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81086.852998699993</v>
      </c>
      <c r="AK18" s="295">
        <f t="shared" si="0"/>
        <v>0</v>
      </c>
      <c r="AL18" s="295">
        <f t="shared" si="0"/>
        <v>550.0959144200001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1.0438605999999999</v>
      </c>
      <c r="AR18" s="295">
        <f t="shared" si="0"/>
        <v>1429.65246032</v>
      </c>
      <c r="AS18" s="295">
        <f>SUM(D18:AR18)/2</f>
        <v>104586.21571751997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104586.21571751997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4375.7771253700012</v>
      </c>
      <c r="E29" s="227">
        <v>421.45946555999996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4541.270321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4669.2534559650012</v>
      </c>
    </row>
    <row r="30" spans="1:62" s="17" customFormat="1" ht="18" customHeight="1">
      <c r="A30" s="24"/>
      <c r="B30" s="51" t="s">
        <v>106</v>
      </c>
      <c r="C30" s="25"/>
      <c r="D30" s="227">
        <v>8995.4936270800008</v>
      </c>
      <c r="E30" s="227">
        <v>4136.725162069999</v>
      </c>
      <c r="F30" s="227">
        <v>1316.2947391100001</v>
      </c>
      <c r="G30" s="227">
        <v>1760.2421882399997</v>
      </c>
      <c r="H30" s="227">
        <v>10.003677700000001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3270.3009402799994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9799.7478506749994</v>
      </c>
    </row>
    <row r="31" spans="1:62" s="17" customFormat="1" ht="18" customHeight="1">
      <c r="A31" s="20"/>
      <c r="B31" s="51" t="s">
        <v>107</v>
      </c>
      <c r="C31" s="25"/>
      <c r="D31" s="227">
        <v>7123.3527360799999</v>
      </c>
      <c r="E31" s="227">
        <v>1745.0535663899998</v>
      </c>
      <c r="F31" s="227">
        <v>1375.5397317400002</v>
      </c>
      <c r="G31" s="227">
        <v>1781.2173233699998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2374.4049889500002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7199.7841732649995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20494.62348853</v>
      </c>
      <c r="E32" s="295">
        <f t="shared" si="2"/>
        <v>6303.2381940199994</v>
      </c>
      <c r="F32" s="295">
        <f t="shared" si="2"/>
        <v>2691.8344708500003</v>
      </c>
      <c r="G32" s="295">
        <f t="shared" si="2"/>
        <v>3541.4595116099995</v>
      </c>
      <c r="H32" s="295">
        <f t="shared" si="2"/>
        <v>10.003677700000001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10185.97625023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21668.785479905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21668.785479905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1802.7418508300002</v>
      </c>
      <c r="E36" s="227">
        <v>54.765052699999998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1811.3409275400004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1857.5069035350002</v>
      </c>
    </row>
    <row r="37" spans="1:62" s="17" customFormat="1" ht="18" customHeight="1">
      <c r="A37" s="24"/>
      <c r="B37" s="51" t="s">
        <v>106</v>
      </c>
      <c r="C37" s="25"/>
      <c r="D37" s="227">
        <v>225.58237543000001</v>
      </c>
      <c r="E37" s="227">
        <v>13.800994529999999</v>
      </c>
      <c r="F37" s="227">
        <v>29.37422273</v>
      </c>
      <c r="G37" s="227"/>
      <c r="H37" s="227">
        <v>10.31065179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117.10851955000001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225.58237543000004</v>
      </c>
    </row>
    <row r="38" spans="1:62" s="17" customFormat="1" ht="18" customHeight="1">
      <c r="A38" s="20"/>
      <c r="B38" s="51" t="s">
        <v>107</v>
      </c>
      <c r="C38" s="25"/>
      <c r="D38" s="227">
        <v>5114.8759497500014</v>
      </c>
      <c r="E38" s="227">
        <v>425.30658019000003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4874.9345310100007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5207.5585304750011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7143.2001760100011</v>
      </c>
      <c r="E39" s="295">
        <f t="shared" si="3"/>
        <v>493.87262742000001</v>
      </c>
      <c r="F39" s="295">
        <f t="shared" si="3"/>
        <v>75.54019873</v>
      </c>
      <c r="G39" s="295">
        <f t="shared" si="3"/>
        <v>0</v>
      </c>
      <c r="H39" s="295">
        <f t="shared" si="3"/>
        <v>10.31065179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6803.3839781000006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7290.6478094399999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7290.6478094399999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27637.823664540003</v>
      </c>
      <c r="E42" s="295">
        <f>+SUM(E39,E32)</f>
        <v>6797.1108214399992</v>
      </c>
      <c r="F42" s="295">
        <f>+SUM(F39,F32)</f>
        <v>2767.3746695800005</v>
      </c>
      <c r="G42" s="295">
        <f>+SUM(G39,G32)</f>
        <v>3541.4595116099995</v>
      </c>
      <c r="H42" s="295">
        <f>+SUM(H39,H32)</f>
        <v>20.314329489999999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16989.360228329999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28959.433289345005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122602.84743949994</v>
      </c>
      <c r="E46" s="296">
        <f t="shared" si="5"/>
        <v>28112.77455057</v>
      </c>
      <c r="F46" s="296">
        <f t="shared" si="5"/>
        <v>3153.9628654600006</v>
      </c>
      <c r="G46" s="296">
        <f t="shared" si="5"/>
        <v>5150.2210005099996</v>
      </c>
      <c r="H46" s="296">
        <f t="shared" si="5"/>
        <v>7242.5188706800009</v>
      </c>
      <c r="I46" s="296">
        <f t="shared" si="5"/>
        <v>48.824706420000005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518.26701561000004</v>
      </c>
      <c r="P46" s="296">
        <f t="shared" si="5"/>
        <v>0</v>
      </c>
      <c r="Q46" s="296">
        <f t="shared" si="5"/>
        <v>1.5676388799999998</v>
      </c>
      <c r="R46" s="296">
        <f t="shared" si="5"/>
        <v>0.43555755000000002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0.13287706999999999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14.289471250000002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98076.213227029992</v>
      </c>
      <c r="AK46" s="296">
        <f t="shared" si="5"/>
        <v>0</v>
      </c>
      <c r="AL46" s="296">
        <f t="shared" si="5"/>
        <v>550.0959144200001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1.0438605999999999</v>
      </c>
      <c r="AR46" s="296">
        <f t="shared" si="5"/>
        <v>1595.0758140200001</v>
      </c>
      <c r="AS46" s="296">
        <f>+SUM(AS42,AS25,AS18,AS44)</f>
        <v>133545.64900686499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133545.64900686496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25251.827020039997</v>
      </c>
      <c r="E18" s="315">
        <v>7637.7200317599918</v>
      </c>
      <c r="F18" s="315">
        <v>1065.0752181299999</v>
      </c>
      <c r="G18" s="315">
        <v>2549.6244722249999</v>
      </c>
      <c r="H18" s="315">
        <v>2119.6289837499999</v>
      </c>
      <c r="I18" s="315">
        <v>0</v>
      </c>
      <c r="J18" s="315">
        <v>1717.4225088549997</v>
      </c>
      <c r="K18" s="315">
        <v>140.08439467999997</v>
      </c>
      <c r="L18" s="316">
        <v>0</v>
      </c>
      <c r="M18" s="297">
        <f t="shared" ref="M18:O20" si="0">+SUM(D18,G18,J18)</f>
        <v>29518.874001119999</v>
      </c>
      <c r="N18" s="297">
        <f>+SUM(E18,H18,K18)</f>
        <v>9897.4334101899913</v>
      </c>
      <c r="O18" s="297">
        <f>+SUM(F18,I18,L18)</f>
        <v>1065.0752181299999</v>
      </c>
    </row>
    <row r="19" spans="1:15" s="17" customFormat="1" ht="18" customHeight="1">
      <c r="A19" s="24"/>
      <c r="B19" s="51" t="s">
        <v>106</v>
      </c>
      <c r="C19" s="25"/>
      <c r="D19" s="315">
        <v>31112.036260514931</v>
      </c>
      <c r="E19" s="315">
        <v>17950.751521540049</v>
      </c>
      <c r="F19" s="315">
        <v>3069.2987239399972</v>
      </c>
      <c r="G19" s="315">
        <v>6800.1301705949991</v>
      </c>
      <c r="H19" s="315">
        <v>2999.6176800799994</v>
      </c>
      <c r="I19" s="315">
        <v>0</v>
      </c>
      <c r="J19" s="315">
        <v>110.83702718000001</v>
      </c>
      <c r="K19" s="315">
        <v>114.74534825000001</v>
      </c>
      <c r="L19" s="316">
        <v>0</v>
      </c>
      <c r="M19" s="297">
        <f t="shared" si="0"/>
        <v>38023.003458289932</v>
      </c>
      <c r="N19" s="297">
        <f>+SUM(E19,H19,K19)</f>
        <v>21065.114549870046</v>
      </c>
      <c r="O19" s="297">
        <f>+SUM(F19,I19,L19)</f>
        <v>3069.2987239399972</v>
      </c>
    </row>
    <row r="20" spans="1:15" s="17" customFormat="1" ht="18" customHeight="1">
      <c r="A20" s="20"/>
      <c r="B20" s="51" t="s">
        <v>107</v>
      </c>
      <c r="C20" s="25"/>
      <c r="D20" s="315">
        <v>8485.7595855299969</v>
      </c>
      <c r="E20" s="315">
        <v>7765.8247310699971</v>
      </c>
      <c r="F20" s="315">
        <v>2247.9226250000006</v>
      </c>
      <c r="G20" s="315">
        <v>6485.4530975450025</v>
      </c>
      <c r="H20" s="315">
        <v>702.2333166799998</v>
      </c>
      <c r="I20" s="315">
        <v>12.097759030000001</v>
      </c>
      <c r="J20" s="315">
        <v>4646.8261351650008</v>
      </c>
      <c r="K20" s="315">
        <v>545.56181163999986</v>
      </c>
      <c r="L20" s="316">
        <v>15.170583690000001</v>
      </c>
      <c r="M20" s="297">
        <f t="shared" si="0"/>
        <v>19618.038818239998</v>
      </c>
      <c r="N20" s="297">
        <f t="shared" si="0"/>
        <v>9013.6198593899971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64849.622866084923</v>
      </c>
      <c r="E21" s="296">
        <f t="shared" ref="E21:K21" si="1">+SUM(E18:E20)</f>
        <v>33354.296284370037</v>
      </c>
      <c r="F21" s="296">
        <f t="shared" si="1"/>
        <v>6382.2965670699978</v>
      </c>
      <c r="G21" s="296">
        <f t="shared" si="1"/>
        <v>15835.207740365</v>
      </c>
      <c r="H21" s="296">
        <f t="shared" si="1"/>
        <v>5821.4799805099992</v>
      </c>
      <c r="I21" s="296">
        <f>+SUM(I18:I20)</f>
        <v>12.097759030000001</v>
      </c>
      <c r="J21" s="296">
        <f>+SUM(J18:J20)</f>
        <v>6475.0856712000004</v>
      </c>
      <c r="K21" s="296">
        <f t="shared" si="1"/>
        <v>800.39155456999981</v>
      </c>
      <c r="L21" s="313">
        <f>+SUM(L18:L20)</f>
        <v>15.170583690000001</v>
      </c>
      <c r="M21" s="314">
        <f>+SUM(M18:M20)</f>
        <v>87159.916277649929</v>
      </c>
      <c r="N21" s="296">
        <f>+SUM(N18:N20)</f>
        <v>39976.167819450035</v>
      </c>
      <c r="O21" s="296">
        <f>+SUM(O18:O20)</f>
        <v>6409.5649097899968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2019-10-01T14:39:35Z</dcterms:created>
  <dcterms:modified xsi:type="dcterms:W3CDTF">2019-10-01T14:39:35Z</dcterms:modified>
  <cp:category/>
</cp:coreProperties>
</file>