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F19" i="19" s="1"/>
  <c r="G18" i="2"/>
  <c r="H18" i="2"/>
  <c r="AS19" i="2" s="1"/>
  <c r="I18" i="2"/>
  <c r="I18" i="42" s="1"/>
  <c r="J18" i="2"/>
  <c r="K18" i="2"/>
  <c r="L18" i="2"/>
  <c r="M18" i="2"/>
  <c r="N18" i="2"/>
  <c r="N19" i="19" s="1"/>
  <c r="O18" i="2"/>
  <c r="P18" i="2"/>
  <c r="P19" i="19" s="1"/>
  <c r="Q18" i="2"/>
  <c r="Q18" i="42" s="1"/>
  <c r="Q47" i="42" s="1"/>
  <c r="R18" i="2"/>
  <c r="S18" i="2"/>
  <c r="T18" i="2"/>
  <c r="U18" i="2"/>
  <c r="V18" i="2"/>
  <c r="V19" i="19" s="1"/>
  <c r="W18" i="2"/>
  <c r="X18" i="2"/>
  <c r="X19" i="19" s="1"/>
  <c r="Y18" i="2"/>
  <c r="Y18" i="42" s="1"/>
  <c r="Y47" i="42" s="1"/>
  <c r="Z18" i="2"/>
  <c r="AA18" i="2"/>
  <c r="AB18" i="2"/>
  <c r="AC18" i="2"/>
  <c r="AD18" i="2"/>
  <c r="AD19" i="19" s="1"/>
  <c r="AE18" i="2"/>
  <c r="AF18" i="2"/>
  <c r="AF19" i="19" s="1"/>
  <c r="AG18" i="2"/>
  <c r="AG18" i="42" s="1"/>
  <c r="AG47" i="42" s="1"/>
  <c r="AH18" i="2"/>
  <c r="AI18" i="2"/>
  <c r="AJ18" i="2"/>
  <c r="AK18" i="2"/>
  <c r="AL18" i="2"/>
  <c r="AL19" i="19" s="1"/>
  <c r="AM18" i="2"/>
  <c r="AN18" i="2"/>
  <c r="AN19" i="19" s="1"/>
  <c r="AO18" i="2"/>
  <c r="AO18" i="42" s="1"/>
  <c r="AO47" i="42" s="1"/>
  <c r="AP18" i="2"/>
  <c r="AQ18" i="2"/>
  <c r="AR18" i="2"/>
  <c r="AS22" i="2"/>
  <c r="AS23" i="2"/>
  <c r="G21" i="28" s="1"/>
  <c r="AS24" i="2"/>
  <c r="G22" i="28" s="1"/>
  <c r="D25" i="2"/>
  <c r="E25" i="2"/>
  <c r="F25" i="2"/>
  <c r="G25" i="2"/>
  <c r="AS25" i="2" s="1"/>
  <c r="AS26" i="19" s="1"/>
  <c r="H25" i="2"/>
  <c r="H26" i="19" s="1"/>
  <c r="I25" i="2"/>
  <c r="J25" i="2"/>
  <c r="J26" i="19" s="1"/>
  <c r="K25" i="2"/>
  <c r="K26" i="19" s="1"/>
  <c r="L25" i="2"/>
  <c r="M25" i="2"/>
  <c r="N25" i="2"/>
  <c r="O25" i="2"/>
  <c r="P25" i="2"/>
  <c r="P26" i="19" s="1"/>
  <c r="Q25" i="2"/>
  <c r="R25" i="2"/>
  <c r="R26" i="19" s="1"/>
  <c r="S25" i="2"/>
  <c r="S26" i="19" s="1"/>
  <c r="T25" i="2"/>
  <c r="U25" i="2"/>
  <c r="V25" i="2"/>
  <c r="W25" i="2"/>
  <c r="X25" i="2"/>
  <c r="X26" i="19" s="1"/>
  <c r="Y25" i="2"/>
  <c r="Z25" i="2"/>
  <c r="Z26" i="19" s="1"/>
  <c r="AA25" i="2"/>
  <c r="AA26" i="19" s="1"/>
  <c r="AB25" i="2"/>
  <c r="AC25" i="2"/>
  <c r="AD25" i="2"/>
  <c r="AE25" i="2"/>
  <c r="AF25" i="2"/>
  <c r="AF26" i="19" s="1"/>
  <c r="AG25" i="2"/>
  <c r="AH25" i="2"/>
  <c r="AH26" i="19" s="1"/>
  <c r="AI25" i="2"/>
  <c r="AI26" i="19" s="1"/>
  <c r="AJ25" i="2"/>
  <c r="AK25" i="2"/>
  <c r="AL25" i="2"/>
  <c r="AM25" i="2"/>
  <c r="AN25" i="2"/>
  <c r="AN26" i="19" s="1"/>
  <c r="AO25" i="2"/>
  <c r="AP25" i="2"/>
  <c r="AP26" i="19" s="1"/>
  <c r="AQ25" i="2"/>
  <c r="AQ26" i="19" s="1"/>
  <c r="AR25" i="2"/>
  <c r="AS29" i="2"/>
  <c r="AS30" i="2"/>
  <c r="AS31" i="2"/>
  <c r="AS32" i="19" s="1"/>
  <c r="D32" i="2"/>
  <c r="E32" i="2"/>
  <c r="E33" i="19" s="1"/>
  <c r="F32" i="2"/>
  <c r="AS32" i="2" s="1"/>
  <c r="G32" i="2"/>
  <c r="H32" i="2"/>
  <c r="I32" i="2"/>
  <c r="J32" i="2"/>
  <c r="K32" i="2"/>
  <c r="K33" i="19" s="1"/>
  <c r="L32" i="2"/>
  <c r="M32" i="2"/>
  <c r="M33" i="19" s="1"/>
  <c r="N32" i="2"/>
  <c r="N32" i="42" s="1"/>
  <c r="O32" i="2"/>
  <c r="P32" i="2"/>
  <c r="Q32" i="2"/>
  <c r="R32" i="2"/>
  <c r="S32" i="2"/>
  <c r="S33" i="19" s="1"/>
  <c r="T32" i="2"/>
  <c r="T33" i="19" s="1"/>
  <c r="U32" i="2"/>
  <c r="U33" i="19" s="1"/>
  <c r="V32" i="2"/>
  <c r="V32" i="42" s="1"/>
  <c r="W32" i="2"/>
  <c r="X32" i="2"/>
  <c r="Y32" i="2"/>
  <c r="Z32" i="2"/>
  <c r="AA32" i="2"/>
  <c r="AA33" i="19" s="1"/>
  <c r="AB32" i="2"/>
  <c r="AB33" i="19" s="1"/>
  <c r="AC32" i="2"/>
  <c r="AC33" i="19" s="1"/>
  <c r="AD32" i="2"/>
  <c r="AD32" i="42" s="1"/>
  <c r="AE32" i="2"/>
  <c r="AF32" i="2"/>
  <c r="AG32" i="2"/>
  <c r="AH32" i="2"/>
  <c r="AI32" i="2"/>
  <c r="AI33" i="19" s="1"/>
  <c r="AJ32" i="2"/>
  <c r="AJ33" i="19" s="1"/>
  <c r="AK32" i="2"/>
  <c r="AK33" i="19" s="1"/>
  <c r="AL32" i="2"/>
  <c r="AL32" i="42" s="1"/>
  <c r="AM32" i="2"/>
  <c r="AN32" i="2"/>
  <c r="AO32" i="2"/>
  <c r="AP32" i="2"/>
  <c r="AQ32" i="2"/>
  <c r="AQ33" i="19" s="1"/>
  <c r="AR32" i="2"/>
  <c r="AR33" i="19" s="1"/>
  <c r="AS33" i="2"/>
  <c r="AS36" i="2"/>
  <c r="AS37" i="2"/>
  <c r="AS38" i="2"/>
  <c r="D39" i="2"/>
  <c r="E39" i="2"/>
  <c r="E40" i="19" s="1"/>
  <c r="F39" i="2"/>
  <c r="F42" i="2" s="1"/>
  <c r="G39" i="2"/>
  <c r="G39" i="42" s="1"/>
  <c r="H39" i="2"/>
  <c r="H39" i="42" s="1"/>
  <c r="I39" i="2"/>
  <c r="J39" i="2"/>
  <c r="K39" i="2"/>
  <c r="L39" i="2"/>
  <c r="M39" i="2"/>
  <c r="M40" i="19" s="1"/>
  <c r="N39" i="2"/>
  <c r="N42" i="2" s="1"/>
  <c r="O39" i="2"/>
  <c r="O39" i="42" s="1"/>
  <c r="O42" i="42" s="1"/>
  <c r="O47" i="42" s="1"/>
  <c r="P39" i="2"/>
  <c r="P39" i="42" s="1"/>
  <c r="P42" i="42" s="1"/>
  <c r="P47" i="42" s="1"/>
  <c r="Q39" i="2"/>
  <c r="R39" i="2"/>
  <c r="S39" i="2"/>
  <c r="T39" i="2"/>
  <c r="U39" i="2"/>
  <c r="U40" i="19" s="1"/>
  <c r="V39" i="2"/>
  <c r="V42" i="2" s="1"/>
  <c r="W39" i="2"/>
  <c r="W39" i="42" s="1"/>
  <c r="W42" i="42" s="1"/>
  <c r="W47" i="42" s="1"/>
  <c r="X39" i="2"/>
  <c r="X39" i="42" s="1"/>
  <c r="X42" i="42" s="1"/>
  <c r="X47" i="42" s="1"/>
  <c r="Y39" i="2"/>
  <c r="Z39" i="2"/>
  <c r="AA39" i="2"/>
  <c r="AB39" i="2"/>
  <c r="AC39" i="2"/>
  <c r="AC40" i="19" s="1"/>
  <c r="AD39" i="2"/>
  <c r="AD42" i="2" s="1"/>
  <c r="AE39" i="2"/>
  <c r="AE39" i="42" s="1"/>
  <c r="AE42" i="42" s="1"/>
  <c r="AE47" i="42" s="1"/>
  <c r="AF39" i="2"/>
  <c r="AF39" i="42" s="1"/>
  <c r="AF42" i="42" s="1"/>
  <c r="AF47" i="42" s="1"/>
  <c r="AG39" i="2"/>
  <c r="AH39" i="2"/>
  <c r="AI39" i="2"/>
  <c r="AJ39" i="2"/>
  <c r="AK39" i="2"/>
  <c r="AK40" i="19" s="1"/>
  <c r="AL39" i="2"/>
  <c r="AL42" i="2" s="1"/>
  <c r="AM39" i="2"/>
  <c r="AM39" i="42" s="1"/>
  <c r="AM42" i="42" s="1"/>
  <c r="AM47" i="42" s="1"/>
  <c r="AN39" i="2"/>
  <c r="AN39" i="42" s="1"/>
  <c r="AN42" i="42" s="1"/>
  <c r="AN47" i="42" s="1"/>
  <c r="AO39" i="2"/>
  <c r="AP39" i="2"/>
  <c r="AQ39" i="2"/>
  <c r="AR39" i="2"/>
  <c r="D42" i="2"/>
  <c r="D46" i="2" s="1"/>
  <c r="D47" i="19" s="1"/>
  <c r="E42" i="2"/>
  <c r="E46" i="2" s="1"/>
  <c r="E47" i="19" s="1"/>
  <c r="I42" i="2"/>
  <c r="J42" i="2"/>
  <c r="J43" i="19" s="1"/>
  <c r="K42" i="2"/>
  <c r="K43" i="19" s="1"/>
  <c r="L42" i="2"/>
  <c r="L46" i="2" s="1"/>
  <c r="L47" i="19" s="1"/>
  <c r="M42" i="2"/>
  <c r="M46" i="2" s="1"/>
  <c r="M47" i="19" s="1"/>
  <c r="Q42" i="2"/>
  <c r="R42" i="2"/>
  <c r="R43" i="19" s="1"/>
  <c r="S42" i="2"/>
  <c r="S43" i="19" s="1"/>
  <c r="T42" i="2"/>
  <c r="T46" i="2" s="1"/>
  <c r="T47" i="19" s="1"/>
  <c r="U42" i="2"/>
  <c r="U46" i="2" s="1"/>
  <c r="U47" i="19" s="1"/>
  <c r="Y42" i="2"/>
  <c r="Z42" i="2"/>
  <c r="Z43" i="19" s="1"/>
  <c r="AA42" i="2"/>
  <c r="AA43" i="19" s="1"/>
  <c r="AB42" i="2"/>
  <c r="AB46" i="2" s="1"/>
  <c r="AB47" i="19" s="1"/>
  <c r="AC42" i="2"/>
  <c r="AC46" i="2" s="1"/>
  <c r="AC47" i="19" s="1"/>
  <c r="AG42" i="2"/>
  <c r="AH42" i="2"/>
  <c r="AH43" i="19" s="1"/>
  <c r="AI42" i="2"/>
  <c r="AI43" i="19" s="1"/>
  <c r="AJ42" i="2"/>
  <c r="AJ46" i="2" s="1"/>
  <c r="AJ47" i="19" s="1"/>
  <c r="AK42" i="2"/>
  <c r="AK46" i="2" s="1"/>
  <c r="AK47" i="19" s="1"/>
  <c r="AO42" i="2"/>
  <c r="AP42" i="2"/>
  <c r="AP43" i="19" s="1"/>
  <c r="AQ42" i="2"/>
  <c r="AQ43" i="19" s="1"/>
  <c r="AR42" i="2"/>
  <c r="AR46" i="2" s="1"/>
  <c r="AR47" i="19" s="1"/>
  <c r="J46" i="2"/>
  <c r="J47" i="19" s="1"/>
  <c r="K46" i="2"/>
  <c r="K47" i="19" s="1"/>
  <c r="R46" i="2"/>
  <c r="R47" i="19" s="1"/>
  <c r="S46" i="2"/>
  <c r="S47" i="19" s="1"/>
  <c r="Z46" i="2"/>
  <c r="Z47" i="19" s="1"/>
  <c r="AA46" i="2"/>
  <c r="AA47" i="19" s="1"/>
  <c r="AH46" i="2"/>
  <c r="AH47" i="19" s="1"/>
  <c r="AI46" i="2"/>
  <c r="AI47" i="19" s="1"/>
  <c r="AP46" i="2"/>
  <c r="AP47" i="19" s="1"/>
  <c r="AQ46" i="2"/>
  <c r="AQ47" i="19" s="1"/>
  <c r="AS50" i="2"/>
  <c r="AS51" i="2"/>
  <c r="AS52" i="19" s="1"/>
  <c r="AS17" i="19"/>
  <c r="AS18" i="19"/>
  <c r="D19" i="19"/>
  <c r="E19" i="19"/>
  <c r="G19" i="19"/>
  <c r="J19" i="19"/>
  <c r="K19" i="19"/>
  <c r="L19" i="19"/>
  <c r="M19" i="19"/>
  <c r="O19" i="19"/>
  <c r="R19" i="19"/>
  <c r="S19" i="19"/>
  <c r="T19" i="19"/>
  <c r="U19" i="19"/>
  <c r="W19" i="19"/>
  <c r="Z19" i="19"/>
  <c r="AA19" i="19"/>
  <c r="AB19" i="19"/>
  <c r="AC19" i="19"/>
  <c r="AE19" i="19"/>
  <c r="AH19" i="19"/>
  <c r="AI19" i="19"/>
  <c r="AJ19" i="19"/>
  <c r="AK19" i="19"/>
  <c r="AM19" i="19"/>
  <c r="AP19" i="19"/>
  <c r="AQ19" i="19"/>
  <c r="AR19" i="19"/>
  <c r="AS23" i="19"/>
  <c r="D26" i="19"/>
  <c r="E26" i="19"/>
  <c r="F26" i="19"/>
  <c r="G26" i="19"/>
  <c r="I26" i="19"/>
  <c r="L26" i="19"/>
  <c r="M26" i="19"/>
  <c r="N26" i="19"/>
  <c r="O26" i="19"/>
  <c r="Q26" i="19"/>
  <c r="T26" i="19"/>
  <c r="U26" i="19"/>
  <c r="V26" i="19"/>
  <c r="W26" i="19"/>
  <c r="Y26" i="19"/>
  <c r="AB26" i="19"/>
  <c r="AC26" i="19"/>
  <c r="AD26" i="19"/>
  <c r="AE26" i="19"/>
  <c r="AG26" i="19"/>
  <c r="AJ26" i="19"/>
  <c r="AK26" i="19"/>
  <c r="AL26" i="19"/>
  <c r="AM26" i="19"/>
  <c r="AO26" i="19"/>
  <c r="AR26" i="19"/>
  <c r="AS30" i="19"/>
  <c r="AS31" i="19"/>
  <c r="D33" i="19"/>
  <c r="G33" i="19"/>
  <c r="H33" i="19"/>
  <c r="I33" i="19"/>
  <c r="J33" i="19"/>
  <c r="L33" i="19"/>
  <c r="O33" i="19"/>
  <c r="P33" i="19"/>
  <c r="Q33" i="19"/>
  <c r="R33" i="19"/>
  <c r="W33" i="19"/>
  <c r="X33" i="19"/>
  <c r="Y33" i="19"/>
  <c r="Z33" i="19"/>
  <c r="AE33" i="19"/>
  <c r="AF33" i="19"/>
  <c r="AG33" i="19"/>
  <c r="AH33" i="19"/>
  <c r="AM33" i="19"/>
  <c r="AN33" i="19"/>
  <c r="AO33" i="19"/>
  <c r="AP33" i="19"/>
  <c r="AS37" i="19"/>
  <c r="AS38" i="19"/>
  <c r="AS39" i="19"/>
  <c r="D40" i="19"/>
  <c r="I40" i="19"/>
  <c r="J40" i="19"/>
  <c r="K40" i="19"/>
  <c r="L40" i="19"/>
  <c r="Q40" i="19"/>
  <c r="R40" i="19"/>
  <c r="S40" i="19"/>
  <c r="T40" i="19"/>
  <c r="Y40" i="19"/>
  <c r="Z40" i="19"/>
  <c r="AA40" i="19"/>
  <c r="AB40" i="19"/>
  <c r="AG40" i="19"/>
  <c r="AH40" i="19"/>
  <c r="AI40" i="19"/>
  <c r="AJ40" i="19"/>
  <c r="AO40" i="19"/>
  <c r="AP40" i="19"/>
  <c r="AQ40" i="19"/>
  <c r="AR40" i="19"/>
  <c r="I43" i="19"/>
  <c r="Q43" i="19"/>
  <c r="Y43" i="19"/>
  <c r="AG43" i="19"/>
  <c r="AO43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H19" i="42" s="1"/>
  <c r="J18" i="42"/>
  <c r="J19" i="42" s="1"/>
  <c r="K18" i="42"/>
  <c r="L18" i="42"/>
  <c r="M18" i="42"/>
  <c r="N18" i="42"/>
  <c r="O18" i="42"/>
  <c r="P18" i="42"/>
  <c r="R18" i="42"/>
  <c r="S18" i="42"/>
  <c r="T18" i="42"/>
  <c r="U18" i="42"/>
  <c r="V18" i="42"/>
  <c r="W18" i="42"/>
  <c r="X18" i="42"/>
  <c r="Z18" i="42"/>
  <c r="AA18" i="42"/>
  <c r="AB18" i="42"/>
  <c r="AC18" i="42"/>
  <c r="AD18" i="42"/>
  <c r="AE18" i="42"/>
  <c r="AF18" i="42"/>
  <c r="AH18" i="42"/>
  <c r="AI18" i="42"/>
  <c r="AJ18" i="42"/>
  <c r="AK18" i="42"/>
  <c r="AL18" i="42"/>
  <c r="AM18" i="42"/>
  <c r="AN18" i="42"/>
  <c r="AP18" i="42"/>
  <c r="AQ18" i="42"/>
  <c r="AR18" i="42"/>
  <c r="D19" i="42"/>
  <c r="E19" i="42"/>
  <c r="F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G32" i="42"/>
  <c r="G33" i="42" s="1"/>
  <c r="H32" i="42"/>
  <c r="H33" i="42" s="1"/>
  <c r="I32" i="42"/>
  <c r="I33" i="42" s="1"/>
  <c r="J32" i="42"/>
  <c r="K32" i="42"/>
  <c r="L32" i="42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D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F40" i="42" s="1"/>
  <c r="I39" i="42"/>
  <c r="J39" i="42"/>
  <c r="K39" i="42"/>
  <c r="L39" i="42"/>
  <c r="L42" i="42" s="1"/>
  <c r="L47" i="42" s="1"/>
  <c r="L48" i="42" s="1"/>
  <c r="M39" i="42"/>
  <c r="N39" i="42"/>
  <c r="N42" i="42" s="1"/>
  <c r="N47" i="42" s="1"/>
  <c r="Q39" i="42"/>
  <c r="R39" i="42"/>
  <c r="S39" i="42"/>
  <c r="T39" i="42"/>
  <c r="T42" i="42" s="1"/>
  <c r="T47" i="42" s="1"/>
  <c r="U39" i="42"/>
  <c r="V39" i="42"/>
  <c r="V42" i="42" s="1"/>
  <c r="V47" i="42" s="1"/>
  <c r="Y39" i="42"/>
  <c r="Z39" i="42"/>
  <c r="AA39" i="42"/>
  <c r="AB39" i="42"/>
  <c r="AB42" i="42" s="1"/>
  <c r="AB47" i="42" s="1"/>
  <c r="AC39" i="42"/>
  <c r="AD39" i="42"/>
  <c r="AD42" i="42" s="1"/>
  <c r="AD47" i="42" s="1"/>
  <c r="AG39" i="42"/>
  <c r="AH39" i="42"/>
  <c r="AI39" i="42"/>
  <c r="AJ39" i="42"/>
  <c r="AJ42" i="42" s="1"/>
  <c r="AJ47" i="42" s="1"/>
  <c r="AK39" i="42"/>
  <c r="AL39" i="42"/>
  <c r="AL42" i="42" s="1"/>
  <c r="AL47" i="42" s="1"/>
  <c r="AO39" i="42"/>
  <c r="AP39" i="42"/>
  <c r="AQ39" i="42"/>
  <c r="AR39" i="42"/>
  <c r="AR42" i="42" s="1"/>
  <c r="AR47" i="42" s="1"/>
  <c r="D40" i="42"/>
  <c r="I40" i="42"/>
  <c r="J40" i="42"/>
  <c r="K40" i="42"/>
  <c r="L40" i="42"/>
  <c r="I42" i="42"/>
  <c r="J42" i="42"/>
  <c r="J47" i="42" s="1"/>
  <c r="J48" i="42" s="1"/>
  <c r="K42" i="42"/>
  <c r="K47" i="42" s="1"/>
  <c r="K48" i="42" s="1"/>
  <c r="Q42" i="42"/>
  <c r="R42" i="42"/>
  <c r="R47" i="42" s="1"/>
  <c r="S42" i="42"/>
  <c r="S47" i="42" s="1"/>
  <c r="Y42" i="42"/>
  <c r="Z42" i="42"/>
  <c r="Z47" i="42" s="1"/>
  <c r="AA42" i="42"/>
  <c r="AA47" i="42" s="1"/>
  <c r="AG42" i="42"/>
  <c r="AH42" i="42"/>
  <c r="AH47" i="42" s="1"/>
  <c r="AI42" i="42"/>
  <c r="AI47" i="42" s="1"/>
  <c r="AO42" i="42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M19" i="43" s="1"/>
  <c r="N19" i="14"/>
  <c r="N21" i="14" s="1"/>
  <c r="O19" i="14"/>
  <c r="R21" i="28" s="1"/>
  <c r="M20" i="14"/>
  <c r="N20" i="14"/>
  <c r="N20" i="43" s="1"/>
  <c r="O20" i="14"/>
  <c r="D21" i="14"/>
  <c r="E21" i="14"/>
  <c r="F21" i="14"/>
  <c r="F21" i="43" s="1"/>
  <c r="G21" i="14"/>
  <c r="G21" i="43" s="1"/>
  <c r="H21" i="14"/>
  <c r="H23" i="28" s="1"/>
  <c r="I21" i="14"/>
  <c r="J21" i="14"/>
  <c r="J21" i="43" s="1"/>
  <c r="K21" i="14"/>
  <c r="L21" i="14"/>
  <c r="M25" i="14"/>
  <c r="N25" i="14"/>
  <c r="O25" i="14"/>
  <c r="R27" i="28" s="1"/>
  <c r="M26" i="14"/>
  <c r="N26" i="14"/>
  <c r="O26" i="14"/>
  <c r="M27" i="14"/>
  <c r="N27" i="14"/>
  <c r="O27" i="14"/>
  <c r="D28" i="14"/>
  <c r="E28" i="14"/>
  <c r="N28" i="14" s="1"/>
  <c r="Q30" i="28" s="1"/>
  <c r="F28" i="14"/>
  <c r="O28" i="14" s="1"/>
  <c r="R30" i="28" s="1"/>
  <c r="G28" i="14"/>
  <c r="H28" i="14"/>
  <c r="I28" i="14"/>
  <c r="J28" i="14"/>
  <c r="L30" i="28" s="1"/>
  <c r="K28" i="14"/>
  <c r="M30" i="28" s="1"/>
  <c r="L28" i="14"/>
  <c r="M32" i="14"/>
  <c r="N32" i="14"/>
  <c r="Q34" i="28" s="1"/>
  <c r="O32" i="14"/>
  <c r="R34" i="28" s="1"/>
  <c r="M33" i="14"/>
  <c r="P35" i="28" s="1"/>
  <c r="N33" i="14"/>
  <c r="O33" i="14"/>
  <c r="R35" i="28" s="1"/>
  <c r="M34" i="14"/>
  <c r="N34" i="14"/>
  <c r="O34" i="14"/>
  <c r="D35" i="14"/>
  <c r="E35" i="14"/>
  <c r="E37" i="28" s="1"/>
  <c r="F35" i="14"/>
  <c r="O35" i="14" s="1"/>
  <c r="G35" i="14"/>
  <c r="H35" i="14"/>
  <c r="H37" i="28" s="1"/>
  <c r="I35" i="14"/>
  <c r="J35" i="14"/>
  <c r="K35" i="14"/>
  <c r="L35" i="14"/>
  <c r="N37" i="28" s="1"/>
  <c r="M35" i="14"/>
  <c r="P37" i="28" s="1"/>
  <c r="N35" i="14"/>
  <c r="Q37" i="28" s="1"/>
  <c r="P16" i="28"/>
  <c r="Q16" i="28"/>
  <c r="R16" i="28"/>
  <c r="K20" i="28"/>
  <c r="O20" i="28"/>
  <c r="P20" i="28"/>
  <c r="Q20" i="28"/>
  <c r="R20" i="28"/>
  <c r="K21" i="28"/>
  <c r="O21" i="28"/>
  <c r="P21" i="28"/>
  <c r="Q21" i="28"/>
  <c r="K22" i="28"/>
  <c r="O22" i="28"/>
  <c r="P22" i="28"/>
  <c r="R22" i="28"/>
  <c r="D23" i="28"/>
  <c r="E23" i="28"/>
  <c r="F23" i="28"/>
  <c r="L23" i="28"/>
  <c r="M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N30" i="28"/>
  <c r="O30" i="28"/>
  <c r="G34" i="28"/>
  <c r="K34" i="28"/>
  <c r="O34" i="28"/>
  <c r="G35" i="28"/>
  <c r="K35" i="28"/>
  <c r="O35" i="28"/>
  <c r="Q35" i="28"/>
  <c r="G36" i="28"/>
  <c r="K36" i="28"/>
  <c r="O36" i="28"/>
  <c r="P36" i="28"/>
  <c r="Q36" i="28"/>
  <c r="D37" i="28"/>
  <c r="G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I21" i="43"/>
  <c r="K21" i="43"/>
  <c r="L21" i="43"/>
  <c r="I47" i="42" l="1"/>
  <c r="I48" i="42" s="1"/>
  <c r="I19" i="42"/>
  <c r="K23" i="28"/>
  <c r="AS33" i="19"/>
  <c r="AS32" i="42"/>
  <c r="Q23" i="28"/>
  <c r="N21" i="43"/>
  <c r="H40" i="42"/>
  <c r="H42" i="42"/>
  <c r="H47" i="42" s="1"/>
  <c r="H48" i="42" s="1"/>
  <c r="AS34" i="19"/>
  <c r="G40" i="42"/>
  <c r="G42" i="42"/>
  <c r="G47" i="42" s="1"/>
  <c r="G48" i="42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R36" i="28"/>
  <c r="R37" i="28"/>
  <c r="O19" i="43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AS25" i="19"/>
  <c r="AO19" i="19"/>
  <c r="AG19" i="19"/>
  <c r="Y19" i="19"/>
  <c r="Q19" i="19"/>
  <c r="I19" i="19"/>
  <c r="AS16" i="19"/>
  <c r="AO46" i="2"/>
  <c r="AO47" i="19" s="1"/>
  <c r="AG46" i="2"/>
  <c r="AG47" i="19" s="1"/>
  <c r="Y46" i="2"/>
  <c r="Y47" i="19" s="1"/>
  <c r="Q46" i="2"/>
  <c r="Q47" i="19" s="1"/>
  <c r="I46" i="2"/>
  <c r="I47" i="19" s="1"/>
  <c r="AS40" i="2"/>
  <c r="F32" i="42"/>
  <c r="F33" i="42" s="1"/>
  <c r="AS15" i="42"/>
  <c r="J23" i="28"/>
  <c r="Q22" i="28"/>
  <c r="N19" i="43"/>
  <c r="I23" i="28"/>
  <c r="M21" i="14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H19" i="19"/>
  <c r="A4" i="2" s="1"/>
  <c r="AS39" i="2"/>
  <c r="H21" i="43"/>
  <c r="F37" i="28"/>
  <c r="AL40" i="19"/>
  <c r="AD40" i="19"/>
  <c r="V40" i="19"/>
  <c r="N40" i="19"/>
  <c r="F40" i="19"/>
  <c r="AS18" i="2"/>
  <c r="P34" i="28"/>
  <c r="AN42" i="2"/>
  <c r="AF42" i="2"/>
  <c r="X42" i="2"/>
  <c r="P42" i="2"/>
  <c r="H42" i="2"/>
  <c r="O21" i="14"/>
  <c r="E42" i="42"/>
  <c r="E47" i="42" s="1"/>
  <c r="E48" i="42" s="1"/>
  <c r="AM42" i="2"/>
  <c r="AE42" i="2"/>
  <c r="W42" i="2"/>
  <c r="O42" i="2"/>
  <c r="G42" i="2"/>
  <c r="AS42" i="2" s="1"/>
  <c r="M28" i="14"/>
  <c r="P30" i="28" s="1"/>
  <c r="AS46" i="2" l="1"/>
  <c r="AS47" i="19" s="1"/>
  <c r="AS43" i="19"/>
  <c r="AM43" i="19"/>
  <c r="AM46" i="2"/>
  <c r="AM47" i="19" s="1"/>
  <c r="F42" i="42"/>
  <c r="F47" i="42" s="1"/>
  <c r="F48" i="42" s="1"/>
  <c r="P23" i="28"/>
  <c r="A4" i="14" s="1"/>
  <c r="M21" i="43"/>
  <c r="AN43" i="19"/>
  <c r="AN46" i="2"/>
  <c r="AN47" i="19" s="1"/>
  <c r="R23" i="28"/>
  <c r="O21" i="43"/>
  <c r="AS19" i="19"/>
  <c r="G23" i="28"/>
  <c r="A6" i="14" s="1"/>
  <c r="AS18" i="42"/>
  <c r="AS40" i="19"/>
  <c r="O23" i="28"/>
  <c r="AS39" i="42"/>
  <c r="AS42" i="42" s="1"/>
  <c r="AS47" i="42" s="1"/>
  <c r="P27" i="28"/>
  <c r="A3" i="14" s="1"/>
  <c r="AF43" i="19"/>
  <c r="AF46" i="2"/>
  <c r="AF47" i="19" s="1"/>
  <c r="AE46" i="2"/>
  <c r="AE47" i="19" s="1"/>
  <c r="AE43" i="19"/>
  <c r="AS47" i="2"/>
  <c r="AS41" i="19"/>
  <c r="W43" i="19"/>
  <c r="W46" i="2"/>
  <c r="W47" i="19" s="1"/>
  <c r="G43" i="19"/>
  <c r="A5" i="2" s="1"/>
  <c r="G46" i="2"/>
  <c r="G47" i="19" s="1"/>
  <c r="A7" i="2" s="1"/>
  <c r="P43" i="19"/>
  <c r="P46" i="2"/>
  <c r="P47" i="19" s="1"/>
  <c r="AS20" i="19"/>
  <c r="H43" i="19"/>
  <c r="H46" i="2"/>
  <c r="H47" i="19" s="1"/>
  <c r="O43" i="19"/>
  <c r="O46" i="2"/>
  <c r="O47" i="19" s="1"/>
  <c r="X43" i="19"/>
  <c r="X46" i="2"/>
  <c r="X47" i="19" s="1"/>
  <c r="E8" i="27" l="1"/>
  <c r="AS48" i="19"/>
  <c r="E5" i="27" s="1"/>
  <c r="T16" i="28"/>
  <c r="A3" i="2"/>
  <c r="E6" i="27"/>
  <c r="A6" i="2" l="1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<sst xmlns="http://schemas.openxmlformats.org/spreadsheetml/2006/main" count="682" uniqueCount="204">
  <si>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</si>
  <si>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</si>
  <si>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</si>
  <si>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</si>
  <si>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</si>
  <si>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</si>
  <si>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</si>
  <si>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</si>
  <si>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</si>
  <si>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</si>
  <si>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</si>
  <si>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</si>
  <si>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</si>
  <si>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</si>
  <si>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</si>
  <si>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</si>
  <si>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</si>
  <si>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</si>
  <si>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</si>
  <si>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</si>
  <si>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</si>
  <si>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</si>
  <si>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</si>
  <si>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</si>
  <si>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</si>
  <si>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</si>
  <si>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</si>
  <si>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</si>
  <si>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</si>
  <si>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</si>
  <si>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</si>
  <si>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</si>
  <si>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</si>
  <si>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</si>
  <si>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</si>
  <si>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</si>
  <si>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</si>
  <si>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</si>
  <si>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</si>
  <si>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</si>
  <si>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</si>
  <si>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</si>
  <si>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</si>
  <si>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</si>
  <si>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</si>
  <si>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</si>
  <si>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</si>
  <si>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</si>
  <si>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</si>
  <si>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</si>
  <si>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</si>
  <si>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</si>
  <si>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</si>
  <si>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</si>
  <si>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</si>
  <si>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</si>
  <si>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</si>
  <si>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</si>
  <si>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</si>
  <si>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</si>
  <si>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</si>
  <si>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</si>
  <si>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</si>
  <si>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</si>
  <si>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</si>
  <si>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</si>
  <si>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</si>
  <si>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</si>
  <si>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</si>
  <si>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</si>
  <si>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</si>
  <si>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</si>
  <si>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</si>
  <si>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</si>
  <si>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</si>
  <si>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</si>
  <si>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</si>
  <si>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</si>
  <si>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</si>
  <si>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</si>
  <si>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</si>
  <si>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</si>
  <si>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</si>
  <si>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</si>
  <si>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</si>
  <si>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</si>
  <si>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</si>
  <si>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</si>
  <si>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</si>
  <si>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</si>
  <si>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</si>
  <si>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</si>
  <si>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</si>
  <si>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</si>
  <si>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</si>
  <si>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</si>
  <si>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</si>
  <si>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</si>
  <si>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</si>
  <si>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</si>
  <si>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</si>
  <si>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</si>
  <si>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</si>
  <si>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</si>
  <si>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</si>
  <si>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</si>
  <si>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</si>
  <si>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</si>
  <si>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</si>
  <si>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</si>
  <si>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</si>
  <si>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</si>
  <si>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</si>
  <si>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</si>
  <si>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</si>
  <si>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</si>
  <si>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</si>
  <si>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</si>
  <si>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</si>
  <si>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</si>
  <si>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</si>
  <si>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</si>
  <si>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</si>
  <si>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</si>
  <si>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</si>
  <si>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</si>
  <si>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</si>
  <si>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</si>
  <si>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</si>
  <si>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</si>
  <si>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</si>
  <si>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</si>
  <si>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</si>
  <si>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</si>
  <si>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</si>
  <si>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</si>
  <si>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</si>
  <si>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</si>
  <si>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</si>
  <si>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</si>
  <si>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</si>
  <si>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</si>
  <si>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</si>
  <si>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</si>
  <si>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</si>
  <si>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</si>
  <si>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</si>
  <si>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</si>
  <si>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</si>
  <si>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</si>
  <si>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</si>
  <si>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</si>
  <si>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</si>
  <si>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</si>
  <si>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</si>
  <si>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</si>
  <si>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</si>
  <si>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</si>
  <si>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</si>
  <si>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</si>
  <si>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</si>
  <si>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</si>
  <si>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</si>
  <si>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</si>
  <si>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</si>
  <si>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</si>
  <si>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</si>
  <si>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</si>
  <si>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</si>
  <si>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</si>
  <si>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</si>
  <si>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</si>
  <si>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</si>
  <si>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</si>
  <si>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</si>
  <si>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</si>
  <si>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</si>
  <si>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</si>
  <si>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</si>
  <si>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</si>
  <si>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</si>
  <si>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</si>
  <si>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</si>
  <si>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</si>
  <si>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</si>
  <si>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</si>
  <si>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</si>
  <si>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</si>
  <si>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</si>
  <si>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</si>
  <si>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</si>
  <si>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</si>
  <si>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</si>
  <si>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</si>
  <si>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</si>
  <si>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</si>
  <si>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</si>
  <si>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</si>
  <si>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</si>
  <si>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</si>
  <si>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</si>
  <si>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августа  2007 года </t>
  </si>
  <si>
    <t>Nominal or notional principal amounts outstanding at end-August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</si>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</sst>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5" t="s">
        <v>154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354"/>
      <c r="N3" s="354"/>
      <c r="O3" s="354"/>
      <c r="P3" s="357"/>
      <c r="AT3" s="356"/>
      <c r="AU3" s="356"/>
    </row>
    <row r="4" spans="1:47" s="351" customFormat="1" ht="37.5" customHeight="1">
      <c r="A4" s="353"/>
      <c r="B4" s="444" t="s">
        <v>203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0" t="s">
        <v>197</v>
      </c>
      <c r="C13" s="441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2"/>
      <c r="C14" s="439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26106.953467720235</v>
      </c>
      <c r="E15" s="430">
        <f>OUT_1!E15</f>
        <v>3117.7623606965585</v>
      </c>
      <c r="F15" s="430">
        <f>OUT_1!F15</f>
        <v>1028.9479119466591</v>
      </c>
      <c r="G15" s="430">
        <f>OUT_1!G15</f>
        <v>229.03881862878194</v>
      </c>
      <c r="H15" s="430">
        <f>OUT_1!H15</f>
        <v>301.97885789325028</v>
      </c>
      <c r="I15" s="430">
        <f>OUT_1!I15</f>
        <v>25.548474861207378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112.38773183598786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24099.288753769884</v>
      </c>
      <c r="AK15" s="430">
        <f>OUT_1!AK15</f>
        <v>0</v>
      </c>
      <c r="AL15" s="430">
        <f>OUT_1!AL15</f>
        <v>26.392567787740699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57.781781265961541</v>
      </c>
      <c r="AR15" s="430">
        <f>OUT_1!AR15</f>
        <v>532.24381736246028</v>
      </c>
      <c r="AS15" s="430">
        <f>OUT_1!AS15</f>
        <v>27819.162271884365</v>
      </c>
      <c r="AT15" s="384"/>
      <c r="AU15" s="384"/>
    </row>
    <row r="16" spans="1:47" s="384" customFormat="1" ht="18" customHeight="1">
      <c r="A16" s="389"/>
      <c r="B16" s="438" t="s">
        <v>158</v>
      </c>
      <c r="C16" s="439"/>
      <c r="D16" s="430">
        <f>OUT_1!D16</f>
        <v>91897.163344879504</v>
      </c>
      <c r="E16" s="430">
        <f>OUT_1!E16</f>
        <v>2594.786629592455</v>
      </c>
      <c r="F16" s="430">
        <f>OUT_1!F16</f>
        <v>1076.9253782562876</v>
      </c>
      <c r="G16" s="430">
        <f>OUT_1!G16</f>
        <v>136.71451291721758</v>
      </c>
      <c r="H16" s="430">
        <f>OUT_1!H16</f>
        <v>1.05075353157808</v>
      </c>
      <c r="I16" s="430">
        <f>OUT_1!I16</f>
        <v>6.5011179593029853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0.24970992706832373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31.722285940345703</v>
      </c>
      <c r="AB16" s="430">
        <f>OUT_1!AB16</f>
        <v>0</v>
      </c>
      <c r="AC16" s="430">
        <f>OUT_1!AC16</f>
        <v>0</v>
      </c>
      <c r="AD16" s="430">
        <f>OUT_1!AD16</f>
        <v>0.4995230969571347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90419.667574878476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270.88819465464422</v>
      </c>
      <c r="AS16" s="430">
        <f>OUT_1!AS16</f>
        <v>93218.084512816902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12144.240729540097</v>
      </c>
      <c r="E17" s="430">
        <f>OUT_1!E17</f>
        <v>2077.6745729970958</v>
      </c>
      <c r="F17" s="430">
        <f>OUT_1!F17</f>
        <v>0</v>
      </c>
      <c r="G17" s="430">
        <f>OUT_1!G17</f>
        <v>3.6982084782824569</v>
      </c>
      <c r="H17" s="430">
        <f>OUT_1!H17</f>
        <v>0</v>
      </c>
      <c r="I17" s="430">
        <f>OUT_1!I17</f>
        <v>7.1902253482872496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12.299154330301745</v>
      </c>
      <c r="AI17" s="430">
        <f>OUT_1!AI17</f>
        <v>0</v>
      </c>
      <c r="AJ17" s="430">
        <f>OUT_1!AJ17</f>
        <v>13202.606074200699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</v>
      </c>
      <c r="AS17" s="430">
        <f>OUT_1!AS17</f>
        <v>13723.854482447383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130148.35754213983</v>
      </c>
      <c r="E18" s="430">
        <f>OUT_1!E18</f>
        <v>7790.2235632861084</v>
      </c>
      <c r="F18" s="430">
        <f>OUT_1!F18</f>
        <v>2105.8732902029469</v>
      </c>
      <c r="G18" s="430">
        <f>OUT_1!G18</f>
        <v>369.451540024282</v>
      </c>
      <c r="H18" s="430">
        <f>OUT_1!H18</f>
        <v>303.02961142482837</v>
      </c>
      <c r="I18" s="430">
        <f>OUT_1!I18</f>
        <v>39.239818168797612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0.24970992706832373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31.722285940345703</v>
      </c>
      <c r="AB18" s="430">
        <f>OUT_1!AB18</f>
        <v>0</v>
      </c>
      <c r="AC18" s="430">
        <f>OUT_1!AC18</f>
        <v>0</v>
      </c>
      <c r="AD18" s="430">
        <f>OUT_1!AD18</f>
        <v>0.4995230969571347</v>
      </c>
      <c r="AE18" s="430">
        <f>OUT_1!AE18</f>
        <v>112.38773183598786</v>
      </c>
      <c r="AF18" s="430">
        <f>OUT_1!AF18</f>
        <v>0</v>
      </c>
      <c r="AG18" s="430">
        <f>OUT_1!AG18</f>
        <v>0</v>
      </c>
      <c r="AH18" s="430">
        <f>OUT_1!AH18</f>
        <v>12.299154330301745</v>
      </c>
      <c r="AI18" s="430">
        <f>OUT_1!AI18</f>
        <v>0</v>
      </c>
      <c r="AJ18" s="430">
        <f>OUT_1!AJ18</f>
        <v>127721.56240284906</v>
      </c>
      <c r="AK18" s="430">
        <f>OUT_1!AK18</f>
        <v>0</v>
      </c>
      <c r="AL18" s="430">
        <f>OUT_1!AL18</f>
        <v>26.392567787740699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57.781781265961541</v>
      </c>
      <c r="AR18" s="430">
        <f>OUT_1!AR18</f>
        <v>803.13201201710444</v>
      </c>
      <c r="AS18" s="430">
        <f>OUT_1!AS18</f>
        <v>134761.10126714868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130148.35754213983</v>
      </c>
      <c r="E19" s="436">
        <f t="shared" si="0"/>
        <v>7790.2235632861084</v>
      </c>
      <c r="F19" s="436">
        <f t="shared" si="0"/>
        <v>2105.8732902029469</v>
      </c>
      <c r="G19" s="436">
        <f t="shared" si="0"/>
        <v>369.451540024282</v>
      </c>
      <c r="H19" s="436">
        <f t="shared" si="0"/>
        <v>303.02961142482837</v>
      </c>
      <c r="I19" s="436">
        <f t="shared" si="0"/>
        <v>39.239818168797612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38" t="s">
        <v>164</v>
      </c>
      <c r="C23" s="439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420.05539391430091</v>
      </c>
      <c r="E29" s="430">
        <f>OUT_1!E29</f>
        <v>197.51532206278443</v>
      </c>
      <c r="F29" s="430">
        <f>OUT_1!F29</f>
        <v>13.591875827079901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308.58293956189527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50.076923680627253</v>
      </c>
      <c r="AS29" s="430">
        <f>OUT_1!AS29</f>
        <v>494.91122752334388</v>
      </c>
      <c r="AT29" s="384"/>
      <c r="AU29" s="384"/>
    </row>
    <row r="30" spans="1:47" s="376" customFormat="1" ht="18" customHeight="1">
      <c r="A30" s="385"/>
      <c r="B30" s="438" t="s">
        <v>158</v>
      </c>
      <c r="C30" s="439"/>
      <c r="D30" s="430">
        <f>OUT_1!D30</f>
        <v>486.49986911975475</v>
      </c>
      <c r="E30" s="430">
        <f>OUT_1!E30</f>
        <v>254.05747953241945</v>
      </c>
      <c r="F30" s="430">
        <f>OUT_1!F30</f>
        <v>0</v>
      </c>
      <c r="G30" s="430">
        <f>OUT_1!G30</f>
        <v>119.31153181081805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410.24088563446844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75.283944966638757</v>
      </c>
      <c r="AS30" s="430">
        <f>OUT_1!AS30</f>
        <v>672.69685553204965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335.71752161783638</v>
      </c>
      <c r="E31" s="430">
        <f>OUT_1!E31</f>
        <v>236.6932239079093</v>
      </c>
      <c r="F31" s="430">
        <f>OUT_1!F31</f>
        <v>0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247.67854284649147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410.0446441861186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1242.2727846518919</v>
      </c>
      <c r="E32" s="430">
        <f>OUT_1!E32</f>
        <v>688.26602550311316</v>
      </c>
      <c r="F32" s="430">
        <f>OUT_1!F32</f>
        <v>13.591875827079901</v>
      </c>
      <c r="G32" s="430">
        <f>OUT_1!G32</f>
        <v>119.31153181081805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966.50236804285521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125.36086864726602</v>
      </c>
      <c r="AS32" s="430">
        <f>OUT_1!AS32</f>
        <v>1577.6527272415124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1242.2727846518919</v>
      </c>
      <c r="E33" s="436">
        <f t="shared" si="1"/>
        <v>688.26602550311316</v>
      </c>
      <c r="F33" s="436">
        <f t="shared" si="1"/>
        <v>13.591875827079901</v>
      </c>
      <c r="G33" s="436">
        <f t="shared" si="1"/>
        <v>119.31153181081805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253.63209472870892</v>
      </c>
      <c r="E36" s="430">
        <f>OUT_1!E36</f>
        <v>82.691282239797346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336.3233769685063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336.3233769685063</v>
      </c>
      <c r="AT36" s="384"/>
      <c r="AU36" s="384"/>
    </row>
    <row r="37" spans="1:47" s="376" customFormat="1" ht="18" customHeight="1">
      <c r="A37" s="385"/>
      <c r="B37" s="438" t="s">
        <v>158</v>
      </c>
      <c r="C37" s="439"/>
      <c r="D37" s="430">
        <f>OUT_1!D37</f>
        <v>408.48898040418061</v>
      </c>
      <c r="E37" s="430">
        <f>OUT_1!E37</f>
        <v>236.79820792943104</v>
      </c>
      <c r="F37" s="430">
        <f>OUT_1!F37</f>
        <v>37.478870719849496</v>
      </c>
      <c r="G37" s="430">
        <f>OUT_1!G37</f>
        <v>59.23349761724316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89.680407559173261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435.9151063561477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199.46369645541864</v>
      </c>
      <c r="E38" s="430">
        <f>OUT_1!E38</f>
        <v>3.6089031981594251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203.07259965357807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203.07259965357807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861.58477158830806</v>
      </c>
      <c r="E39" s="430">
        <f>OUT_1!E39</f>
        <v>323.09839336738781</v>
      </c>
      <c r="F39" s="430">
        <f>OUT_1!F39</f>
        <v>37.478870719849496</v>
      </c>
      <c r="G39" s="430">
        <f>OUT_1!G39</f>
        <v>59.23349761724316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629.07638418125759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975.31108297823198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323.09839336738781</v>
      </c>
      <c r="F40" s="436">
        <f t="shared" si="2"/>
        <v>37.478870719849496</v>
      </c>
      <c r="G40" s="436">
        <f t="shared" si="2"/>
        <v>59.23349761724316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2103.8575562402002</v>
      </c>
      <c r="E42" s="430">
        <f t="shared" si="3"/>
        <v>1011.3644188705009</v>
      </c>
      <c r="F42" s="430">
        <f t="shared" si="3"/>
        <v>51.070746546929399</v>
      </c>
      <c r="G42" s="430">
        <f t="shared" si="3"/>
        <v>178.54502942806121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1595.5787522241128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165.51111712968373</v>
      </c>
      <c r="AS42" s="430">
        <f t="shared" si="3"/>
        <v>2552.9638102197441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132252.21509838002</v>
      </c>
      <c r="E47" s="431">
        <f t="shared" si="4"/>
        <v>8801.5879821566086</v>
      </c>
      <c r="F47" s="431">
        <f t="shared" si="4"/>
        <v>2156.9440367498764</v>
      </c>
      <c r="G47" s="431">
        <f t="shared" si="4"/>
        <v>547.99656945234324</v>
      </c>
      <c r="H47" s="431">
        <f t="shared" si="4"/>
        <v>303.02961142482837</v>
      </c>
      <c r="I47" s="431">
        <f t="shared" si="4"/>
        <v>39.239818168797612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0.24970992706832373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31.722285940345703</v>
      </c>
      <c r="AB47" s="431">
        <f t="shared" si="4"/>
        <v>0</v>
      </c>
      <c r="AC47" s="431">
        <f t="shared" si="4"/>
        <v>0</v>
      </c>
      <c r="AD47" s="431">
        <f t="shared" si="4"/>
        <v>0.4995230969571347</v>
      </c>
      <c r="AE47" s="431">
        <f t="shared" si="4"/>
        <v>112.38773183598786</v>
      </c>
      <c r="AF47" s="431">
        <f t="shared" si="4"/>
        <v>0</v>
      </c>
      <c r="AG47" s="431">
        <f t="shared" si="4"/>
        <v>0</v>
      </c>
      <c r="AH47" s="431">
        <f t="shared" si="4"/>
        <v>12.299154330301745</v>
      </c>
      <c r="AI47" s="431">
        <f t="shared" si="4"/>
        <v>0</v>
      </c>
      <c r="AJ47" s="431">
        <f t="shared" si="4"/>
        <v>129317.14115507317</v>
      </c>
      <c r="AK47" s="431">
        <f t="shared" si="4"/>
        <v>0</v>
      </c>
      <c r="AL47" s="431">
        <f t="shared" si="4"/>
        <v>26.392567787740699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57.781781265961541</v>
      </c>
      <c r="AR47" s="431">
        <f t="shared" si="4"/>
        <v>968.64312914678817</v>
      </c>
      <c r="AS47" s="431">
        <f t="shared" si="4"/>
        <v>137314.06507736843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132252.21509838002</v>
      </c>
      <c r="E48" s="390">
        <f t="shared" si="5"/>
        <v>8801.5879821566086</v>
      </c>
      <c r="F48" s="390">
        <f t="shared" si="5"/>
        <v>2156.9440367498764</v>
      </c>
      <c r="G48" s="390">
        <f t="shared" si="5"/>
        <v>547.99656945234324</v>
      </c>
      <c r="H48" s="390">
        <f t="shared" si="5"/>
        <v>303.02961142482837</v>
      </c>
      <c r="I48" s="390">
        <f t="shared" si="5"/>
        <v>39.239818168797612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2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43.5" customHeight="1">
      <c r="A4" s="353"/>
      <c r="B4" s="444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357"/>
    </row>
    <row r="5" spans="1:16" s="351" customFormat="1" ht="18" customHeight="1">
      <c r="A5" s="352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357"/>
    </row>
    <row r="6" spans="1:16" s="351" customFormat="1" ht="18" customHeight="1">
      <c r="A6" s="358"/>
      <c r="B6" s="448" t="s">
        <v>190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357"/>
    </row>
    <row r="7" spans="1:16" s="351" customFormat="1" ht="18" customHeight="1">
      <c r="A7" s="358"/>
      <c r="B7" s="448" t="str">
        <f>OUT_1RUS!B7</f>
        <v xml:space="preserve">по состоянию на конец  августа  2007 года 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6" t="s">
        <v>198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22530.043505515147</v>
      </c>
      <c r="E18" s="430">
        <f>OUT_4!E18</f>
        <v>5211.7447894720945</v>
      </c>
      <c r="F18" s="430">
        <f>OUT_4!F18</f>
        <v>77.37397689708834</v>
      </c>
      <c r="G18" s="430">
        <f>OUT_4!G18</f>
        <v>335.21016321909411</v>
      </c>
      <c r="H18" s="430">
        <f>OUT_4!H18</f>
        <v>159.70106430424974</v>
      </c>
      <c r="I18" s="430">
        <f>OUT_4!I18</f>
        <v>0</v>
      </c>
      <c r="J18" s="430">
        <f>OUT_4!J18</f>
        <v>195.08819034987511</v>
      </c>
      <c r="K18" s="430">
        <f>OUT_4!K18</f>
        <v>141.23518661863116</v>
      </c>
      <c r="L18" s="430">
        <f>OUT_4!L18</f>
        <v>0</v>
      </c>
      <c r="M18" s="430">
        <f>OUT_4!M18</f>
        <v>23060.341859084114</v>
      </c>
      <c r="N18" s="430">
        <f>OUT_4!N18</f>
        <v>5512.6810403949748</v>
      </c>
      <c r="O18" s="430">
        <f>OUT_4!O18</f>
        <v>77.37397689708834</v>
      </c>
    </row>
    <row r="19" spans="1:16" s="376" customFormat="1" ht="15">
      <c r="A19" s="385"/>
      <c r="B19" s="438" t="s">
        <v>158</v>
      </c>
      <c r="C19" s="439"/>
      <c r="D19" s="430">
        <f>OUT_4!D19</f>
        <v>83364.310218460509</v>
      </c>
      <c r="E19" s="430">
        <f>OUT_4!E19</f>
        <v>9819.1884828277216</v>
      </c>
      <c r="F19" s="430">
        <f>OUT_4!F19</f>
        <v>34.585811528426369</v>
      </c>
      <c r="G19" s="430">
        <f>OUT_4!G19</f>
        <v>427.92408309428703</v>
      </c>
      <c r="H19" s="430">
        <f>OUT_4!H19</f>
        <v>244.77277243776257</v>
      </c>
      <c r="I19" s="430">
        <f>OUT_4!I19</f>
        <v>0</v>
      </c>
      <c r="J19" s="430">
        <f>OUT_4!J19</f>
        <v>109.70453014461864</v>
      </c>
      <c r="K19" s="430">
        <f>OUT_4!K19</f>
        <v>326.21057621152897</v>
      </c>
      <c r="L19" s="430">
        <f>OUT_4!L19</f>
        <v>0</v>
      </c>
      <c r="M19" s="430">
        <f>OUT_4!M19</f>
        <v>83901.938831699415</v>
      </c>
      <c r="N19" s="430">
        <f>OUT_4!N19</f>
        <v>10390.171831477013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12525.514187327723</v>
      </c>
      <c r="E20" s="430">
        <f>OUT_4!E20</f>
        <v>1198.3402951196526</v>
      </c>
      <c r="F20" s="430">
        <f>OUT_4!F20</f>
        <v>0</v>
      </c>
      <c r="G20" s="430">
        <f>OUT_4!G20</f>
        <v>205.39309569201214</v>
      </c>
      <c r="H20" s="430">
        <f>OUT_4!H20</f>
        <v>204.65154849410644</v>
      </c>
      <c r="I20" s="430">
        <f>OUT_4!I20</f>
        <v>0</v>
      </c>
      <c r="J20" s="430">
        <f>OUT_4!J20</f>
        <v>200.54350083022658</v>
      </c>
      <c r="K20" s="430">
        <f>OUT_4!K20</f>
        <v>2.5290988233514664</v>
      </c>
      <c r="L20" s="430">
        <f>OUT_4!L20</f>
        <v>0</v>
      </c>
      <c r="M20" s="430">
        <f>OUT_4!M20</f>
        <v>12931.450783849961</v>
      </c>
      <c r="N20" s="430">
        <f>OUT_4!N20</f>
        <v>1405.5209424371105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118419.86791130337</v>
      </c>
      <c r="E21" s="431">
        <f>OUT_4!E21</f>
        <v>16229.273567419468</v>
      </c>
      <c r="F21" s="431">
        <f>OUT_4!F21</f>
        <v>111.95978842551472</v>
      </c>
      <c r="G21" s="431">
        <f>OUT_4!G21</f>
        <v>968.52734200539328</v>
      </c>
      <c r="H21" s="431">
        <f>OUT_4!H21</f>
        <v>609.12538523611875</v>
      </c>
      <c r="I21" s="431">
        <f>OUT_4!I21</f>
        <v>0</v>
      </c>
      <c r="J21" s="431">
        <f>OUT_4!J21</f>
        <v>505.33622132472033</v>
      </c>
      <c r="K21" s="431">
        <f>OUT_4!K21</f>
        <v>469.9748616535116</v>
      </c>
      <c r="L21" s="431">
        <f>OUT_4!L21</f>
        <v>0</v>
      </c>
      <c r="M21" s="431">
        <f>OUT_4!M21</f>
        <v>119893.73147463349</v>
      </c>
      <c r="N21" s="431">
        <f>OUT_4!N21</f>
        <v>17308.3738143091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38" t="s">
        <v>164</v>
      </c>
      <c r="C25" s="439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38" t="s">
        <v>164</v>
      </c>
      <c r="C31" s="439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4" sqref="A4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1.285156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26106.953467720235</v>
      </c>
      <c r="E15" s="227">
        <v>3117.7623606965585</v>
      </c>
      <c r="F15" s="225">
        <v>1028.9479119466591</v>
      </c>
      <c r="G15" s="227">
        <v>229.03881862878194</v>
      </c>
      <c r="H15" s="227">
        <v>301.97885789325028</v>
      </c>
      <c r="I15" s="227">
        <v>25.548474861207378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112.38773183598786</v>
      </c>
      <c r="AF15" s="227"/>
      <c r="AG15" s="227"/>
      <c r="AH15" s="227"/>
      <c r="AI15" s="227"/>
      <c r="AJ15" s="227">
        <v>24099.288753769884</v>
      </c>
      <c r="AK15" s="227"/>
      <c r="AL15" s="227">
        <v>26.392567787740699</v>
      </c>
      <c r="AM15" s="227"/>
      <c r="AN15" s="227"/>
      <c r="AO15" s="227"/>
      <c r="AP15" s="227"/>
      <c r="AQ15" s="227">
        <v>57.781781265961541</v>
      </c>
      <c r="AR15" s="227">
        <v>532.24381736246028</v>
      </c>
      <c r="AS15" s="295">
        <f>SUM(D15:AR15)/2</f>
        <v>27819.162271884365</v>
      </c>
    </row>
    <row r="16" spans="1:62" s="23" customFormat="1" ht="18" customHeight="1">
      <c r="A16" s="26"/>
      <c r="B16" s="51" t="s">
        <v>106</v>
      </c>
      <c r="C16" s="328"/>
      <c r="D16" s="227">
        <v>91897.163344879504</v>
      </c>
      <c r="E16" s="227">
        <v>2594.786629592455</v>
      </c>
      <c r="F16" s="227">
        <v>1076.9253782562876</v>
      </c>
      <c r="G16" s="227">
        <v>136.71451291721758</v>
      </c>
      <c r="H16" s="227">
        <v>1.05075353157808</v>
      </c>
      <c r="I16" s="225">
        <v>6.5011179593029853</v>
      </c>
      <c r="J16" s="227"/>
      <c r="K16" s="227"/>
      <c r="L16" s="227"/>
      <c r="M16" s="227"/>
      <c r="N16" s="227"/>
      <c r="O16" s="227"/>
      <c r="P16" s="227"/>
      <c r="Q16" s="227"/>
      <c r="R16" s="227">
        <v>0.24970992706832373</v>
      </c>
      <c r="S16" s="227"/>
      <c r="T16" s="227"/>
      <c r="U16" s="227"/>
      <c r="V16" s="227"/>
      <c r="W16" s="227"/>
      <c r="X16" s="227"/>
      <c r="Y16" s="227"/>
      <c r="Z16" s="227"/>
      <c r="AA16" s="227">
        <v>31.722285940345703</v>
      </c>
      <c r="AB16" s="227"/>
      <c r="AC16" s="227"/>
      <c r="AD16" s="227">
        <v>0.4995230969571347</v>
      </c>
      <c r="AE16" s="227"/>
      <c r="AF16" s="227"/>
      <c r="AG16" s="227"/>
      <c r="AH16" s="227"/>
      <c r="AI16" s="227"/>
      <c r="AJ16" s="227">
        <v>90419.667574878476</v>
      </c>
      <c r="AK16" s="227"/>
      <c r="AL16" s="227"/>
      <c r="AM16" s="227"/>
      <c r="AN16" s="227"/>
      <c r="AO16" s="227"/>
      <c r="AP16" s="227"/>
      <c r="AQ16" s="227"/>
      <c r="AR16" s="227">
        <v>270.88819465464422</v>
      </c>
      <c r="AS16" s="295">
        <f>SUM(D16:AR16)/2</f>
        <v>93218.084512816902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12144.240729540097</v>
      </c>
      <c r="E17" s="227">
        <v>2077.6745729970958</v>
      </c>
      <c r="F17" s="227"/>
      <c r="G17" s="227">
        <v>3.6982084782824569</v>
      </c>
      <c r="H17" s="227"/>
      <c r="I17" s="227">
        <v>7.1902253482872496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12.299154330301745</v>
      </c>
      <c r="AI17" s="227"/>
      <c r="AJ17" s="227">
        <v>13202.606074200699</v>
      </c>
      <c r="AK17" s="227"/>
      <c r="AL17" s="227"/>
      <c r="AM17" s="227"/>
      <c r="AN17" s="227"/>
      <c r="AO17" s="227"/>
      <c r="AP17" s="227"/>
      <c r="AQ17" s="227"/>
      <c r="AR17" s="227"/>
      <c r="AS17" s="295">
        <f>SUM(D17:AR17)/2</f>
        <v>13723.854482447383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130148.35754213983</v>
      </c>
      <c r="E18" s="295">
        <f t="shared" si="0"/>
        <v>7790.2235632861084</v>
      </c>
      <c r="F18" s="295">
        <f t="shared" si="0"/>
        <v>2105.8732902029469</v>
      </c>
      <c r="G18" s="295">
        <f t="shared" si="0"/>
        <v>369.451540024282</v>
      </c>
      <c r="H18" s="295">
        <f t="shared" si="0"/>
        <v>303.02961142482837</v>
      </c>
      <c r="I18" s="295">
        <f t="shared" si="0"/>
        <v>39.239818168797612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0.24970992706832373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31.722285940345703</v>
      </c>
      <c r="AB18" s="295">
        <f t="shared" si="0"/>
        <v>0</v>
      </c>
      <c r="AC18" s="295">
        <f t="shared" si="0"/>
        <v>0</v>
      </c>
      <c r="AD18" s="295">
        <f t="shared" si="0"/>
        <v>0.4995230969571347</v>
      </c>
      <c r="AE18" s="295">
        <f t="shared" si="0"/>
        <v>112.38773183598786</v>
      </c>
      <c r="AF18" s="295">
        <f t="shared" si="0"/>
        <v>0</v>
      </c>
      <c r="AG18" s="295">
        <f t="shared" si="0"/>
        <v>0</v>
      </c>
      <c r="AH18" s="295">
        <f t="shared" si="0"/>
        <v>12.299154330301745</v>
      </c>
      <c r="AI18" s="295">
        <f t="shared" si="0"/>
        <v>0</v>
      </c>
      <c r="AJ18" s="295">
        <f t="shared" si="0"/>
        <v>127721.56240284906</v>
      </c>
      <c r="AK18" s="295">
        <f t="shared" si="0"/>
        <v>0</v>
      </c>
      <c r="AL18" s="295">
        <f t="shared" si="0"/>
        <v>26.392567787740699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57.781781265961541</v>
      </c>
      <c r="AR18" s="295">
        <f t="shared" si="0"/>
        <v>803.13201201710444</v>
      </c>
      <c r="AS18" s="295">
        <f>SUM(D18:AR18)/2</f>
        <v>134761.10126714868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134761.10126714868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420.05539391430091</v>
      </c>
      <c r="E29" s="227">
        <v>197.51532206278443</v>
      </c>
      <c r="F29" s="227">
        <v>13.591875827079901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308.58293956189527</v>
      </c>
      <c r="AK29" s="227"/>
      <c r="AL29" s="227"/>
      <c r="AM29" s="227"/>
      <c r="AN29" s="227"/>
      <c r="AO29" s="227"/>
      <c r="AP29" s="227"/>
      <c r="AQ29" s="227"/>
      <c r="AR29" s="227">
        <v>50.076923680627253</v>
      </c>
      <c r="AS29" s="295">
        <f>SUM(D29:AR29)/2</f>
        <v>494.91122752334388</v>
      </c>
    </row>
    <row r="30" spans="1:62" s="17" customFormat="1" ht="18" customHeight="1">
      <c r="A30" s="24"/>
      <c r="B30" s="51" t="s">
        <v>106</v>
      </c>
      <c r="C30" s="25"/>
      <c r="D30" s="227">
        <v>486.49986911975475</v>
      </c>
      <c r="E30" s="227">
        <v>254.05747953241945</v>
      </c>
      <c r="F30" s="227"/>
      <c r="G30" s="227">
        <v>119.31153181081805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410.24088563446844</v>
      </c>
      <c r="AK30" s="227"/>
      <c r="AL30" s="227"/>
      <c r="AM30" s="227"/>
      <c r="AN30" s="227"/>
      <c r="AO30" s="227"/>
      <c r="AP30" s="227"/>
      <c r="AQ30" s="227"/>
      <c r="AR30" s="227">
        <v>75.283944966638757</v>
      </c>
      <c r="AS30" s="295">
        <f>SUM(D30:AR30)/2</f>
        <v>672.69685553204965</v>
      </c>
    </row>
    <row r="31" spans="1:62" s="17" customFormat="1" ht="18" customHeight="1">
      <c r="A31" s="20"/>
      <c r="B31" s="51" t="s">
        <v>107</v>
      </c>
      <c r="C31" s="25"/>
      <c r="D31" s="227">
        <v>335.71752161783638</v>
      </c>
      <c r="E31" s="227">
        <v>236.6932239079093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247.67854284649147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410.0446441861186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1242.2727846518919</v>
      </c>
      <c r="E32" s="295">
        <f t="shared" si="2"/>
        <v>688.26602550311316</v>
      </c>
      <c r="F32" s="295">
        <f t="shared" si="2"/>
        <v>13.591875827079901</v>
      </c>
      <c r="G32" s="295">
        <f t="shared" si="2"/>
        <v>119.31153181081805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966.50236804285521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125.36086864726602</v>
      </c>
      <c r="AS32" s="295">
        <f>SUM(D32:AR32)/2</f>
        <v>1577.6527272415124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1577.6527272415124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253.63209472870892</v>
      </c>
      <c r="E36" s="227">
        <v>82.691282239797346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336.3233769685063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336.3233769685063</v>
      </c>
    </row>
    <row r="37" spans="1:62" s="17" customFormat="1" ht="18" customHeight="1">
      <c r="A37" s="24"/>
      <c r="B37" s="51" t="s">
        <v>106</v>
      </c>
      <c r="C37" s="25"/>
      <c r="D37" s="227">
        <v>408.48898040418061</v>
      </c>
      <c r="E37" s="227">
        <v>236.79820792943104</v>
      </c>
      <c r="F37" s="227">
        <v>37.478870719849496</v>
      </c>
      <c r="G37" s="227">
        <v>59.23349761724316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89.680407559173261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435.9151063561477</v>
      </c>
    </row>
    <row r="38" spans="1:62" s="17" customFormat="1" ht="18" customHeight="1">
      <c r="A38" s="20"/>
      <c r="B38" s="51" t="s">
        <v>107</v>
      </c>
      <c r="C38" s="25"/>
      <c r="D38" s="227">
        <v>199.46369645541864</v>
      </c>
      <c r="E38" s="227">
        <v>3.6089031981594251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203.07259965357807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203.07259965357807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861.58477158830806</v>
      </c>
      <c r="E39" s="295">
        <f t="shared" si="3"/>
        <v>323.09839336738781</v>
      </c>
      <c r="F39" s="295">
        <f t="shared" si="3"/>
        <v>37.478870719849496</v>
      </c>
      <c r="G39" s="295">
        <f t="shared" si="3"/>
        <v>59.23349761724316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629.07638418125759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975.31108297823198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975.31108297823198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2103.8575562402002</v>
      </c>
      <c r="E42" s="295">
        <f>+SUM(E39,E32)</f>
        <v>1011.3644188705009</v>
      </c>
      <c r="F42" s="295">
        <f>+SUM(F39,F32)</f>
        <v>51.070746546929399</v>
      </c>
      <c r="G42" s="295">
        <f>+SUM(G39,G32)</f>
        <v>178.54502942806121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1595.5787522241128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165.51111712968373</v>
      </c>
      <c r="AS42" s="295">
        <f>SUM(D42:AR42)/2</f>
        <v>2552.9638102197446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132252.21509838002</v>
      </c>
      <c r="E46" s="296">
        <f t="shared" si="5"/>
        <v>8801.5879821566086</v>
      </c>
      <c r="F46" s="296">
        <f t="shared" si="5"/>
        <v>2156.9440367498764</v>
      </c>
      <c r="G46" s="296">
        <f t="shared" si="5"/>
        <v>547.99656945234324</v>
      </c>
      <c r="H46" s="296">
        <f t="shared" si="5"/>
        <v>303.02961142482837</v>
      </c>
      <c r="I46" s="296">
        <f t="shared" si="5"/>
        <v>39.239818168797612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0.24970992706832373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31.722285940345703</v>
      </c>
      <c r="AB46" s="296">
        <f t="shared" si="5"/>
        <v>0</v>
      </c>
      <c r="AC46" s="296">
        <f t="shared" si="5"/>
        <v>0</v>
      </c>
      <c r="AD46" s="296">
        <f t="shared" si="5"/>
        <v>0.4995230969571347</v>
      </c>
      <c r="AE46" s="296">
        <f t="shared" si="5"/>
        <v>112.38773183598786</v>
      </c>
      <c r="AF46" s="296">
        <f t="shared" si="5"/>
        <v>0</v>
      </c>
      <c r="AG46" s="296">
        <f t="shared" si="5"/>
        <v>0</v>
      </c>
      <c r="AH46" s="296">
        <f t="shared" si="5"/>
        <v>12.299154330301745</v>
      </c>
      <c r="AI46" s="296">
        <f t="shared" si="5"/>
        <v>0</v>
      </c>
      <c r="AJ46" s="296">
        <f t="shared" si="5"/>
        <v>129317.14115507317</v>
      </c>
      <c r="AK46" s="296">
        <f t="shared" si="5"/>
        <v>0</v>
      </c>
      <c r="AL46" s="296">
        <f t="shared" si="5"/>
        <v>26.392567787740699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57.781781265961541</v>
      </c>
      <c r="AR46" s="296">
        <f t="shared" si="5"/>
        <v>968.64312914678817</v>
      </c>
      <c r="AS46" s="296">
        <f>+SUM(AS42,AS25,AS18,AS44)</f>
        <v>137314.06507736843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137314.06507736843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9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22530.043505515147</v>
      </c>
      <c r="E18" s="315">
        <v>5211.7447894720945</v>
      </c>
      <c r="F18" s="315">
        <v>77.37397689708834</v>
      </c>
      <c r="G18" s="315">
        <v>335.21016321909411</v>
      </c>
      <c r="H18" s="315">
        <v>159.70106430424974</v>
      </c>
      <c r="I18" s="315">
        <v>0</v>
      </c>
      <c r="J18" s="315">
        <v>195.08819034987511</v>
      </c>
      <c r="K18" s="315">
        <v>141.23518661863116</v>
      </c>
      <c r="L18" s="316">
        <v>0</v>
      </c>
      <c r="M18" s="297">
        <f t="shared" ref="M18:O20" si="0">+SUM(D18,G18,J18)</f>
        <v>23060.341859084114</v>
      </c>
      <c r="N18" s="297">
        <f>+SUM(E18,H18,K18)</f>
        <v>5512.6810403949748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83364.310218460509</v>
      </c>
      <c r="E19" s="315">
        <v>9819.1884828277216</v>
      </c>
      <c r="F19" s="315">
        <v>34.585811528426369</v>
      </c>
      <c r="G19" s="315">
        <v>427.92408309428703</v>
      </c>
      <c r="H19" s="315">
        <v>244.77277243776257</v>
      </c>
      <c r="I19" s="315">
        <v>0</v>
      </c>
      <c r="J19" s="315">
        <v>109.70453014461864</v>
      </c>
      <c r="K19" s="315">
        <v>326.21057621152897</v>
      </c>
      <c r="L19" s="316">
        <v>0</v>
      </c>
      <c r="M19" s="297">
        <f t="shared" si="0"/>
        <v>83901.938831699415</v>
      </c>
      <c r="N19" s="297">
        <f>+SUM(E19,H19,K19)</f>
        <v>10390.171831477013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12525.514187327723</v>
      </c>
      <c r="E20" s="315">
        <v>1198.3402951196526</v>
      </c>
      <c r="F20" s="315">
        <v>0</v>
      </c>
      <c r="G20" s="315">
        <v>205.39309569201214</v>
      </c>
      <c r="H20" s="315">
        <v>204.65154849410644</v>
      </c>
      <c r="I20" s="315">
        <v>0</v>
      </c>
      <c r="J20" s="315">
        <v>200.54350083022658</v>
      </c>
      <c r="K20" s="315">
        <v>2.5290988233514664</v>
      </c>
      <c r="L20" s="316">
        <v>0</v>
      </c>
      <c r="M20" s="297">
        <f t="shared" si="0"/>
        <v>12931.450783849961</v>
      </c>
      <c r="N20" s="297">
        <f t="shared" si="0"/>
        <v>1405.5209424371105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118419.86791130337</v>
      </c>
      <c r="E21" s="296">
        <f t="shared" ref="E21:K21" si="1">+SUM(E18:E20)</f>
        <v>16229.273567419468</v>
      </c>
      <c r="F21" s="296">
        <f t="shared" si="1"/>
        <v>111.95978842551472</v>
      </c>
      <c r="G21" s="296">
        <f t="shared" si="1"/>
        <v>968.52734200539328</v>
      </c>
      <c r="H21" s="296">
        <f t="shared" si="1"/>
        <v>609.12538523611875</v>
      </c>
      <c r="I21" s="296">
        <f>+SUM(I18:I20)</f>
        <v>0</v>
      </c>
      <c r="J21" s="296">
        <f>+SUM(J18:J20)</f>
        <v>505.33622132472033</v>
      </c>
      <c r="K21" s="296">
        <f t="shared" si="1"/>
        <v>469.9748616535116</v>
      </c>
      <c r="L21" s="313">
        <f>+SUM(L18:L20)</f>
        <v>0</v>
      </c>
      <c r="M21" s="314">
        <f>+SUM(M18:M20)</f>
        <v>119893.73147463349</v>
      </c>
      <c r="N21" s="296">
        <f>+SUM(N18:N20)</f>
        <v>17308.3738143091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4" t="s">
        <v>141</v>
      </c>
      <c r="K12" s="476"/>
    </row>
    <row r="13" spans="1:22" ht="42" customHeight="1">
      <c r="A13" s="248"/>
      <c r="B13" s="468" t="s">
        <v>3</v>
      </c>
      <c r="C13" s="469"/>
      <c r="D13" s="474" t="s">
        <v>33</v>
      </c>
      <c r="E13" s="475"/>
      <c r="F13" s="474" t="s">
        <v>134</v>
      </c>
      <c r="G13" s="476"/>
      <c r="H13" s="474" t="s">
        <v>142</v>
      </c>
      <c r="I13" s="476"/>
      <c r="J13" s="480" t="s">
        <v>89</v>
      </c>
      <c r="K13" s="483" t="s">
        <v>90</v>
      </c>
    </row>
    <row r="14" spans="1:22">
      <c r="A14" s="250"/>
      <c r="B14" s="470"/>
      <c r="C14" s="471"/>
      <c r="D14" s="477" t="s">
        <v>12</v>
      </c>
      <c r="E14" s="477" t="s">
        <v>11</v>
      </c>
      <c r="F14" s="479" t="s">
        <v>12</v>
      </c>
      <c r="G14" s="479" t="s">
        <v>11</v>
      </c>
      <c r="H14" s="479" t="s">
        <v>12</v>
      </c>
      <c r="I14" s="479" t="s">
        <v>11</v>
      </c>
      <c r="J14" s="481"/>
      <c r="K14" s="484"/>
    </row>
    <row r="15" spans="1:22">
      <c r="A15" s="251"/>
      <c r="B15" s="472"/>
      <c r="C15" s="473"/>
      <c r="D15" s="478"/>
      <c r="E15" s="478"/>
      <c r="F15" s="478"/>
      <c r="G15" s="478"/>
      <c r="H15" s="478"/>
      <c r="I15" s="478"/>
      <c r="J15" s="482"/>
      <c r="K15" s="485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2019-10-01T14:40:11Z</dcterms:created>
  <dcterms:modified xsi:type="dcterms:W3CDTF">2019-10-01T14:40:11Z</dcterms:modified>
  <cp:category/>
</cp:coreProperties>
</file>