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AS18" i="2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I25" i="2"/>
  <c r="J25" i="2"/>
  <c r="AS25" i="2" s="1"/>
  <c r="AS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F39" i="2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H19" i="42" s="1"/>
  <c r="I18" i="42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F33" i="42" s="1"/>
  <c r="G32" i="42"/>
  <c r="G33" i="42" s="1"/>
  <c r="H32" i="42"/>
  <c r="I32" i="42"/>
  <c r="I33" i="42" s="1"/>
  <c r="J32" i="42"/>
  <c r="K32" i="42"/>
  <c r="K33" i="42" s="1"/>
  <c r="L32" i="42"/>
  <c r="L33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AR47" i="42" s="1"/>
  <c r="H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0" i="42" s="1"/>
  <c r="H39" i="42"/>
  <c r="H40" i="42" s="1"/>
  <c r="I39" i="42"/>
  <c r="I42" i="42" s="1"/>
  <c r="I47" i="42" s="1"/>
  <c r="I48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Q47" i="42" s="1"/>
  <c r="R39" i="42"/>
  <c r="S39" i="42"/>
  <c r="T39" i="42"/>
  <c r="U39" i="42"/>
  <c r="V39" i="42"/>
  <c r="V42" i="42" s="1"/>
  <c r="V47" i="42" s="1"/>
  <c r="X39" i="42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Q39" i="42"/>
  <c r="AR39" i="42"/>
  <c r="D40" i="42"/>
  <c r="I40" i="42"/>
  <c r="L40" i="42"/>
  <c r="H42" i="42"/>
  <c r="H47" i="42" s="1"/>
  <c r="H48" i="42" s="1"/>
  <c r="J42" i="42"/>
  <c r="J47" i="42" s="1"/>
  <c r="J48" i="42" s="1"/>
  <c r="K42" i="42"/>
  <c r="K47" i="42" s="1"/>
  <c r="K48" i="42" s="1"/>
  <c r="P42" i="42"/>
  <c r="P47" i="42" s="1"/>
  <c r="R42" i="42"/>
  <c r="R47" i="42" s="1"/>
  <c r="S42" i="42"/>
  <c r="S47" i="42" s="1"/>
  <c r="X42" i="42"/>
  <c r="X47" i="42" s="1"/>
  <c r="Z42" i="42"/>
  <c r="Z47" i="42" s="1"/>
  <c r="AA42" i="42"/>
  <c r="AA47" i="42" s="1"/>
  <c r="AF42" i="42"/>
  <c r="AF47" i="42" s="1"/>
  <c r="AH42" i="42"/>
  <c r="AH47" i="42" s="1"/>
  <c r="AI42" i="42"/>
  <c r="AI47" i="42" s="1"/>
  <c r="AN42" i="42"/>
  <c r="AN47" i="42" s="1"/>
  <c r="AP42" i="42"/>
  <c r="AP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N21" i="14" s="1"/>
  <c r="O18" i="14"/>
  <c r="R20" i="28" s="1"/>
  <c r="M19" i="14"/>
  <c r="N19" i="14"/>
  <c r="O19" i="14"/>
  <c r="O19" i="43" s="1"/>
  <c r="M20" i="14"/>
  <c r="N20" i="14"/>
  <c r="Q22" i="28" s="1"/>
  <c r="O20" i="14"/>
  <c r="D21" i="14"/>
  <c r="D21" i="43" s="1"/>
  <c r="E21" i="14"/>
  <c r="E21" i="43" s="1"/>
  <c r="F21" i="14"/>
  <c r="G21" i="14"/>
  <c r="G21" i="43" s="1"/>
  <c r="H21" i="14"/>
  <c r="H23" i="28" s="1"/>
  <c r="I21" i="14"/>
  <c r="J21" i="14"/>
  <c r="J23" i="28" s="1"/>
  <c r="K21" i="14"/>
  <c r="L21" i="14"/>
  <c r="L21" i="43" s="1"/>
  <c r="M21" i="14"/>
  <c r="P23" i="28" s="1"/>
  <c r="M25" i="14"/>
  <c r="P27" i="28" s="1"/>
  <c r="N25" i="14"/>
  <c r="O25" i="14"/>
  <c r="R27" i="28" s="1"/>
  <c r="M26" i="14"/>
  <c r="N26" i="14"/>
  <c r="Q28" i="28" s="1"/>
  <c r="O26" i="14"/>
  <c r="M27" i="14"/>
  <c r="N27" i="14"/>
  <c r="O27" i="14"/>
  <c r="D28" i="14"/>
  <c r="E28" i="14"/>
  <c r="N28" i="14" s="1"/>
  <c r="Q30" i="28" s="1"/>
  <c r="F28" i="14"/>
  <c r="G28" i="14"/>
  <c r="H28" i="14"/>
  <c r="I30" i="28" s="1"/>
  <c r="I28" i="14"/>
  <c r="J28" i="14"/>
  <c r="L30" i="28" s="1"/>
  <c r="K28" i="14"/>
  <c r="M30" i="28" s="1"/>
  <c r="L28" i="14"/>
  <c r="M28" i="14"/>
  <c r="O28" i="14"/>
  <c r="R30" i="28" s="1"/>
  <c r="M32" i="14"/>
  <c r="N32" i="14"/>
  <c r="O32" i="14"/>
  <c r="M33" i="14"/>
  <c r="P35" i="28" s="1"/>
  <c r="N33" i="14"/>
  <c r="O33" i="14"/>
  <c r="R35" i="28" s="1"/>
  <c r="M34" i="14"/>
  <c r="N34" i="14"/>
  <c r="O34" i="14"/>
  <c r="D35" i="14"/>
  <c r="E35" i="14"/>
  <c r="F35" i="14"/>
  <c r="F37" i="28" s="1"/>
  <c r="G35" i="14"/>
  <c r="H35" i="14"/>
  <c r="H37" i="28" s="1"/>
  <c r="I35" i="14"/>
  <c r="J35" i="14"/>
  <c r="M35" i="14" s="1"/>
  <c r="P37" i="28" s="1"/>
  <c r="K35" i="14"/>
  <c r="M37" i="28" s="1"/>
  <c r="L35" i="14"/>
  <c r="N35" i="14"/>
  <c r="Q37" i="28" s="1"/>
  <c r="P16" i="28"/>
  <c r="Q16" i="28"/>
  <c r="R16" i="28"/>
  <c r="G20" i="28"/>
  <c r="K20" i="28"/>
  <c r="O20" i="28"/>
  <c r="P20" i="28"/>
  <c r="Q20" i="28"/>
  <c r="K21" i="28"/>
  <c r="O21" i="28"/>
  <c r="P21" i="28"/>
  <c r="Q21" i="28"/>
  <c r="G22" i="28"/>
  <c r="K22" i="28"/>
  <c r="O22" i="28"/>
  <c r="P22" i="28"/>
  <c r="R22" i="28"/>
  <c r="D23" i="28"/>
  <c r="F23" i="28"/>
  <c r="L23" i="28"/>
  <c r="M23" i="28"/>
  <c r="N23" i="28"/>
  <c r="G27" i="28"/>
  <c r="K27" i="28"/>
  <c r="O27" i="28"/>
  <c r="Q27" i="28"/>
  <c r="G28" i="28"/>
  <c r="K28" i="28"/>
  <c r="O28" i="28"/>
  <c r="P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N30" i="28"/>
  <c r="O30" i="28"/>
  <c r="G34" i="28"/>
  <c r="K34" i="28"/>
  <c r="O34" i="28"/>
  <c r="Q34" i="28"/>
  <c r="R34" i="28"/>
  <c r="G35" i="28"/>
  <c r="K35" i="28"/>
  <c r="O35" i="28"/>
  <c r="Q35" i="28"/>
  <c r="G36" i="28"/>
  <c r="K36" i="28"/>
  <c r="O36" i="28"/>
  <c r="P36" i="28"/>
  <c r="Q36" i="28"/>
  <c r="D37" i="28"/>
  <c r="E37" i="28"/>
  <c r="G37" i="28"/>
  <c r="J37" i="28"/>
  <c r="K37" i="28"/>
  <c r="L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O20" i="43"/>
  <c r="F21" i="43"/>
  <c r="I21" i="43"/>
  <c r="K21" i="43"/>
  <c r="Q23" i="28" l="1"/>
  <c r="N21" i="43"/>
  <c r="P34" i="28"/>
  <c r="AS19" i="19"/>
  <c r="G23" i="28"/>
  <c r="A6" i="14" s="1"/>
  <c r="AS18" i="42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J21" i="43"/>
  <c r="N20" i="43"/>
  <c r="N18" i="43"/>
  <c r="E23" i="28"/>
  <c r="R21" i="28"/>
  <c r="O35" i="14"/>
  <c r="L42" i="42"/>
  <c r="L47" i="42" s="1"/>
  <c r="L48" i="42" s="1"/>
  <c r="D42" i="42"/>
  <c r="D47" i="42" s="1"/>
  <c r="D48" i="42" s="1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K42" i="2"/>
  <c r="AC42" i="2"/>
  <c r="U42" i="2"/>
  <c r="M42" i="2"/>
  <c r="E42" i="2"/>
  <c r="AS33" i="2"/>
  <c r="AS34" i="19" s="1"/>
  <c r="O21" i="14"/>
  <c r="AS40" i="2"/>
  <c r="H21" i="43"/>
  <c r="I37" i="28"/>
  <c r="K23" i="28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J26" i="19"/>
  <c r="AS24" i="19"/>
  <c r="AN19" i="19"/>
  <c r="AF19" i="19"/>
  <c r="X19" i="19"/>
  <c r="P19" i="19"/>
  <c r="H19" i="19"/>
  <c r="A4" i="2" s="1"/>
  <c r="H46" i="2"/>
  <c r="H47" i="19" s="1"/>
  <c r="AS39" i="2"/>
  <c r="AS19" i="2"/>
  <c r="AS20" i="19" s="1"/>
  <c r="I23" i="28"/>
  <c r="M21" i="43"/>
  <c r="P30" i="28"/>
  <c r="F42" i="42"/>
  <c r="F47" i="42" s="1"/>
  <c r="F48" i="42" s="1"/>
  <c r="AC46" i="2" l="1"/>
  <c r="AC47" i="19" s="1"/>
  <c r="AC43" i="19"/>
  <c r="E42" i="42"/>
  <c r="E47" i="42" s="1"/>
  <c r="E48" i="42" s="1"/>
  <c r="E33" i="42"/>
  <c r="AK46" i="2"/>
  <c r="AK47" i="19" s="1"/>
  <c r="AK43" i="19"/>
  <c r="AS47" i="2"/>
  <c r="AS41" i="19"/>
  <c r="AS42" i="2"/>
  <c r="R37" i="28"/>
  <c r="A4" i="14" s="1"/>
  <c r="R36" i="28"/>
  <c r="A3" i="14" s="1"/>
  <c r="R23" i="28"/>
  <c r="O21" i="43"/>
  <c r="O23" i="28"/>
  <c r="E8" i="27" s="1"/>
  <c r="AS40" i="19"/>
  <c r="AS39" i="42"/>
  <c r="AS42" i="42" s="1"/>
  <c r="AS47" i="42" s="1"/>
  <c r="E46" i="2"/>
  <c r="E47" i="19" s="1"/>
  <c r="E43" i="19"/>
  <c r="A5" i="2" s="1"/>
  <c r="M46" i="2"/>
  <c r="M47" i="19" s="1"/>
  <c r="M43" i="19"/>
  <c r="G40" i="42"/>
  <c r="G42" i="42"/>
  <c r="G47" i="42" s="1"/>
  <c r="G48" i="42" s="1"/>
  <c r="U46" i="2"/>
  <c r="U47" i="19" s="1"/>
  <c r="U43" i="19"/>
  <c r="AS46" i="2" l="1"/>
  <c r="AS47" i="19" s="1"/>
  <c r="A7" i="2" s="1"/>
  <c r="AS43" i="19"/>
  <c r="A3" i="2" s="1"/>
  <c r="AS48" i="19"/>
  <c r="A6" i="2" s="1"/>
  <c r="T16" i="28"/>
  <c r="E5" i="27" l="1"/>
  <c r="E6" i="27"/>
</calcChain>
</file>

<file path=xl/sharedStrings.xml><?xml version="1.0" encoding="utf-8"?>
<sst xmlns="http://schemas.openxmlformats.org/spreadsheetml/2006/main" count="937" uniqueCount="382">
  <si>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</si>
  <si>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</si>
  <si>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</si>
  <si>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</si>
  <si>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</si>
  <si>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</si>
  <si>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</si>
  <si>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</si>
  <si>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</si>
  <si>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</si>
  <si>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</si>
  <si>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</si>
  <si>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</si>
  <si>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</si>
  <si>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</si>
  <si>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</si>
  <si>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</si>
  <si>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</si>
  <si>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</si>
  <si>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</si>
  <si>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</si>
  <si>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</si>
  <si>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</si>
  <si>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</si>
  <si>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</si>
  <si>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</si>
  <si>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</si>
  <si>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</si>
  <si>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</si>
  <si>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</si>
  <si>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</si>
  <si>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</si>
  <si>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</si>
  <si>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</si>
  <si>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</si>
  <si>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</si>
  <si>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</si>
  <si>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</si>
  <si>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</si>
  <si>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</si>
  <si>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</si>
  <si>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</si>
  <si>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</si>
  <si>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</si>
  <si>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</si>
  <si>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</si>
  <si>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</si>
  <si>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</si>
  <si>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</si>
  <si>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</si>
  <si>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</si>
  <si>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</si>
  <si>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</si>
  <si>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</si>
  <si>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</si>
  <si>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</si>
  <si>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</si>
  <si>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</si>
  <si>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</si>
  <si>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</si>
  <si>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</si>
  <si>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</si>
  <si>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</si>
  <si>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</si>
  <si>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</si>
  <si>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</si>
  <si>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</si>
  <si>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</si>
  <si>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</si>
  <si>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</si>
  <si>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</si>
  <si>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</si>
  <si>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</si>
  <si>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</si>
  <si>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</si>
  <si>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</si>
  <si>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</si>
  <si>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</si>
  <si>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</si>
  <si>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</si>
  <si>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</si>
  <si>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</si>
  <si>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</si>
  <si>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</si>
  <si>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</si>
  <si>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</si>
  <si>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</si>
  <si>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</si>
  <si>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</si>
  <si>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</si>
  <si>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</si>
  <si>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</si>
  <si>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</si>
  <si>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</si>
  <si>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</si>
  <si>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</si>
  <si>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</si>
  <si>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</si>
  <si>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</si>
  <si>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</si>
  <si>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</si>
  <si>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</si>
  <si>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</si>
  <si>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</si>
  <si>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</si>
  <si>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</si>
  <si>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</si>
  <si>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</si>
  <si>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</si>
  <si>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</si>
  <si>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</si>
  <si>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</si>
  <si>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</si>
  <si>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</si>
  <si>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</si>
  <si>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</si>
  <si>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</si>
  <si>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</si>
  <si>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</si>
  <si>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</si>
  <si>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</si>
  <si>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</si>
  <si>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</si>
  <si>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</si>
  <si>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</si>
  <si>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</si>
  <si>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</si>
  <si>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</si>
  <si>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</si>
  <si>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</si>
  <si>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</si>
  <si>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</si>
  <si>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</si>
  <si>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</si>
  <si>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</si>
  <si>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</si>
  <si>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</si>
  <si>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</si>
  <si>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</si>
  <si>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</si>
  <si>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</si>
  <si>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</si>
  <si>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</si>
  <si>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</si>
  <si>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</si>
  <si>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</si>
  <si>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</si>
  <si>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</si>
  <si>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</si>
  <si>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</si>
  <si>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</si>
  <si>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</si>
  <si>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</si>
  <si>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</si>
  <si>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</si>
  <si>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</si>
  <si>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</si>
  <si>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</si>
  <si>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</si>
  <si>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</si>
  <si>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</si>
  <si>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</si>
  <si>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</si>
  <si>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</si>
  <si>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</si>
  <si>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</si>
  <si>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</si>
  <si>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</si>
  <si>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</si>
  <si>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</si>
  <si>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</si>
  <si>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</si>
  <si>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</si>
  <si>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</si>
  <si>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</si>
  <si>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</si>
  <si>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</si>
  <si>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</si>
  <si>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</si>
  <si>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</si>
  <si>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</si>
  <si>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</si>
  <si>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</si>
  <si>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</si>
  <si>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</si>
  <si>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</si>
  <si>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</si>
  <si>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</si>
  <si>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</si>
  <si>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</si>
  <si>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</si>
  <si>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</si>
  <si>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</si>
  <si>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</si>
  <si>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</si>
  <si>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</si>
  <si>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</si>
  <si>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</si>
  <si>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</si>
  <si>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</si>
  <si>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</si>
  <si>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</si>
  <si>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</si>
  <si>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</si>
  <si>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</si>
  <si>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</si>
  <si>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</si>
  <si>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ноября  2008 года </t>
  </si>
  <si>
    <t>Nominal or notional principal amounts outstanding at end-November 2008</t>
  </si>
  <si>
    <t>1</t>
  </si>
  <si>
    <t>ЗАО ЮНИКРЕДИТ БАНК</t>
  </si>
  <si>
    <t>Г МОСКВА</t>
  </si>
  <si>
    <t>5</t>
  </si>
  <si>
    <t>БАНК "КРЕДИТ-МОСКВА" (ОАО)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</si>
  <si>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</si>
  <si>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</si>
  <si>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</si>
  <si>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</si>
  <si>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</si>
  <si>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</si>
  <si>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</si>
  <si>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</si>
  <si>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</si>
  <si>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</si>
  <si>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</si>
  <si>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</si>
  <si>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</si>
  <si>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</si>
  <si>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</si>
  <si>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</si>
  <si>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</si>
  <si>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</si>
  <si>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729</t>
  </si>
  <si>
    <t>ОАО "БАНК ВЕФК"</t>
  </si>
  <si>
    <t>812</t>
  </si>
  <si>
    <t>ОАО "УРАЛТРАНСБАНК"</t>
  </si>
  <si>
    <t>СВЕРДЛОВСКАЯ ОБЛАСТЬ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</si>
  <si>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</si>
  <si>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</si>
  <si>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</si>
  <si>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</si>
  <si>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</si>
  <si>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</si>
  <si>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</si>
  <si>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</si>
  <si>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</si>
  <si>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</si>
  <si>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</si>
  <si>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</si>
  <si>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</si>
  <si>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</si>
  <si>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</si>
  <si>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</si>
  <si>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</si>
  <si>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</si>
  <si>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</si>
  <si>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</si>
  <si>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</si>
  <si>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</si>
  <si>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1978</t>
  </si>
  <si>
    <t>ОАО "МОСКОВСКИЙ КРЕДИТНЫЙ БАНК"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</si>
  <si>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</si>
  <si>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</si>
  <si>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</si>
  <si>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</si>
  <si>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</si>
  <si>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</si>
  <si>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</si>
  <si>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</si>
  <si>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</si>
  <si>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</si>
  <si>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</si>
  <si>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</si>
  <si>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</si>
  <si>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</si>
  <si>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РОСТОВСКАЯ ОБЛАСТЬ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</si>
  <si>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</si>
  <si>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</si>
  <si>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</si>
  <si>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</si>
  <si>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</si>
  <si>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</si>
  <si>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</si>
  <si>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</si>
  <si>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</si>
  <si>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</si>
  <si>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</si>
  <si>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</si>
  <si>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</si>
  <si>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</si>
  <si>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</si>
  <si>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</si>
  <si>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САМАРСКАЯ ОБЛАСТЬ</t>
  </si>
  <si>
    <t>2361</t>
  </si>
  <si>
    <t>ОАО "МДМ-БАНК"</t>
  </si>
  <si>
    <t>2402</t>
  </si>
  <si>
    <t>ОАО АКБ "ЕВРОФИНАНС МОСНАРБАНК"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</si>
  <si>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</si>
  <si>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</si>
  <si>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</si>
  <si>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</si>
  <si>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</si>
  <si>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</si>
  <si>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2495</t>
  </si>
  <si>
    <t>"ИНГ БАНК (ЕВРАЗИЯ) ЗАО"</t>
  </si>
  <si>
    <t>2507</t>
  </si>
  <si>
    <t>АКБ "ТОЛЬЯТТИХИМБАНК" (ЗАО)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</si>
  <si>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</si>
  <si>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</si>
  <si>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</si>
  <si>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</si>
  <si>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</si>
  <si>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</si>
  <si>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</si>
  <si>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</si>
  <si>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</si>
  <si>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</si>
  <si>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</si>
  <si>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</si>
  <si>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</si>
  <si>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</si>
  <si>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</si>
  <si>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</si>
  <si>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</si>
  <si>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</si>
  <si>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</si>
  <si>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</si>
  <si>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</si>
  <si>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</si>
  <si>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</si>
  <si>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</si>
  <si>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</si>
  <si>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2820</t>
  </si>
  <si>
    <t>ООО "БТА БАНК"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</si>
  <si>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</si>
  <si>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</si>
  <si>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</si>
  <si>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</si>
  <si>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</si>
  <si>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</si>
  <si>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3016</t>
  </si>
  <si>
    <t>АБ "ОРГРЭСБАНК" (ОАО)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</si>
  <si>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</si>
  <si>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</si>
  <si>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</si>
  <si>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</si>
  <si>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</si>
  <si>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</si>
  <si>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</si>
  <si>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</si>
  <si>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</si>
  <si>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</si>
  <si>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</si>
  <si>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</si>
  <si>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</si>
  <si>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</si>
  <si>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</si>
  <si>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</si>
  <si>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</si>
  <si>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</si>
  <si>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</si>
  <si>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</si>
  <si>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</si>
  <si>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</si>
  <si>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</si>
  <si>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</si>
  <si>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</si>
  <si>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</si>
  <si>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</si>
  <si>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</si>
  <si>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</si>
  <si>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</si>
  <si>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</si>
  <si>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</si>
  <si>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1481/1160</t>
  </si>
  <si>
    <t>ПРИМОРСКОЕ ОСБ N8635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</si>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</sst>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zoomScale="85" workbookViewId="0">
      <pane xSplit="2" ySplit="3" topLeftCell="C80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211</v>
      </c>
    </row>
    <row r="8" spans="1:4">
      <c r="A8">
        <v>5</v>
      </c>
      <c r="B8" s="438" t="s">
        <v>218</v>
      </c>
      <c r="C8" s="439" t="s">
        <v>219</v>
      </c>
      <c r="D8" s="439" t="s">
        <v>220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220</v>
      </c>
    </row>
    <row r="11" spans="1:4">
      <c r="A11">
        <v>8</v>
      </c>
      <c r="B11" s="438" t="s">
        <v>226</v>
      </c>
      <c r="C11" s="439" t="s">
        <v>227</v>
      </c>
      <c r="D11" s="439" t="s">
        <v>211</v>
      </c>
    </row>
    <row r="12" spans="1:4">
      <c r="A12">
        <v>9</v>
      </c>
      <c r="B12" s="438" t="s">
        <v>228</v>
      </c>
      <c r="C12" s="439" t="s">
        <v>229</v>
      </c>
      <c r="D12" s="439" t="s">
        <v>220</v>
      </c>
    </row>
    <row r="13" spans="1:4">
      <c r="A13">
        <v>10</v>
      </c>
      <c r="B13" s="438" t="s">
        <v>230</v>
      </c>
      <c r="C13" s="439" t="s">
        <v>231</v>
      </c>
      <c r="D13" s="439" t="s">
        <v>220</v>
      </c>
    </row>
    <row r="14" spans="1:4">
      <c r="A14">
        <v>11</v>
      </c>
      <c r="B14" s="438" t="s">
        <v>232</v>
      </c>
      <c r="C14" s="439" t="s">
        <v>233</v>
      </c>
      <c r="D14" s="439" t="s">
        <v>220</v>
      </c>
    </row>
    <row r="15" spans="1:4">
      <c r="A15">
        <v>12</v>
      </c>
      <c r="B15" s="438" t="s">
        <v>234</v>
      </c>
      <c r="C15" s="439" t="s">
        <v>235</v>
      </c>
      <c r="D15" s="439" t="s">
        <v>236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211</v>
      </c>
    </row>
    <row r="24" spans="1:4">
      <c r="A24">
        <v>21</v>
      </c>
      <c r="B24" s="438" t="s">
        <v>253</v>
      </c>
      <c r="C24" s="439" t="s">
        <v>254</v>
      </c>
      <c r="D24" s="439" t="s">
        <v>220</v>
      </c>
    </row>
    <row r="25" spans="1:4">
      <c r="A25">
        <v>22</v>
      </c>
      <c r="B25" s="438" t="s">
        <v>255</v>
      </c>
      <c r="C25" s="439" t="s">
        <v>256</v>
      </c>
      <c r="D25" s="439" t="s">
        <v>211</v>
      </c>
    </row>
    <row r="26" spans="1:4">
      <c r="A26">
        <v>23</v>
      </c>
      <c r="B26" s="438" t="s">
        <v>257</v>
      </c>
      <c r="C26" s="439" t="s">
        <v>258</v>
      </c>
      <c r="D26" s="439" t="s">
        <v>220</v>
      </c>
    </row>
    <row r="27" spans="1:4">
      <c r="A27">
        <v>24</v>
      </c>
      <c r="B27" s="438" t="s">
        <v>259</v>
      </c>
      <c r="C27" s="439" t="s">
        <v>260</v>
      </c>
      <c r="D27" s="439" t="s">
        <v>211</v>
      </c>
    </row>
    <row r="28" spans="1:4">
      <c r="A28">
        <v>25</v>
      </c>
      <c r="B28" s="438" t="s">
        <v>261</v>
      </c>
      <c r="C28" s="439" t="s">
        <v>262</v>
      </c>
      <c r="D28" s="439" t="s">
        <v>211</v>
      </c>
    </row>
    <row r="29" spans="1:4">
      <c r="A29">
        <v>26</v>
      </c>
      <c r="B29" s="438" t="s">
        <v>263</v>
      </c>
      <c r="C29" s="439" t="s">
        <v>264</v>
      </c>
      <c r="D29" s="439" t="s">
        <v>236</v>
      </c>
    </row>
    <row r="30" spans="1:4">
      <c r="A30">
        <v>27</v>
      </c>
      <c r="B30" s="438" t="s">
        <v>265</v>
      </c>
      <c r="C30" s="439" t="s">
        <v>266</v>
      </c>
      <c r="D30" s="439" t="s">
        <v>211</v>
      </c>
    </row>
    <row r="31" spans="1:4">
      <c r="A31">
        <v>28</v>
      </c>
      <c r="B31" s="438" t="s">
        <v>267</v>
      </c>
      <c r="C31" s="439" t="s">
        <v>268</v>
      </c>
      <c r="D31" s="439" t="s">
        <v>211</v>
      </c>
    </row>
    <row r="32" spans="1:4">
      <c r="A32">
        <v>29</v>
      </c>
      <c r="B32" s="438" t="s">
        <v>269</v>
      </c>
      <c r="C32" s="439" t="s">
        <v>270</v>
      </c>
      <c r="D32" s="439" t="s">
        <v>211</v>
      </c>
    </row>
    <row r="33" spans="1:4">
      <c r="A33">
        <v>30</v>
      </c>
      <c r="B33" s="438" t="s">
        <v>271</v>
      </c>
      <c r="C33" s="439" t="s">
        <v>272</v>
      </c>
      <c r="D33" s="439" t="s">
        <v>211</v>
      </c>
    </row>
    <row r="34" spans="1:4">
      <c r="A34">
        <v>31</v>
      </c>
      <c r="B34" s="438" t="s">
        <v>273</v>
      </c>
      <c r="C34" s="439" t="s">
        <v>274</v>
      </c>
      <c r="D34" s="439" t="s">
        <v>275</v>
      </c>
    </row>
    <row r="35" spans="1:4">
      <c r="A35">
        <v>32</v>
      </c>
      <c r="B35" s="438" t="s">
        <v>276</v>
      </c>
      <c r="C35" s="439" t="s">
        <v>277</v>
      </c>
      <c r="D35" s="439" t="s">
        <v>236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292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220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292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220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325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236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220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220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325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end-November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19489.259709915023</v>
      </c>
      <c r="E18" s="315">
        <v>13641.217215350005</v>
      </c>
      <c r="F18" s="315">
        <v>127.82970115000002</v>
      </c>
      <c r="G18" s="315">
        <v>1234.3471009</v>
      </c>
      <c r="H18" s="315">
        <v>846.2572118600001</v>
      </c>
      <c r="I18" s="315">
        <v>0</v>
      </c>
      <c r="J18" s="315">
        <v>1171.6632432899999</v>
      </c>
      <c r="K18" s="315">
        <v>610.64997387999995</v>
      </c>
      <c r="L18" s="316">
        <v>0</v>
      </c>
      <c r="M18" s="297">
        <f t="shared" ref="M18:O20" si="0">+SUM(D18,G18,J18)</f>
        <v>21895.270054105022</v>
      </c>
      <c r="N18" s="297">
        <f>+SUM(E18,H18,K18)</f>
        <v>15098.124401090005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135333.10366807075</v>
      </c>
      <c r="E19" s="315">
        <v>28163.466645384997</v>
      </c>
      <c r="F19" s="315">
        <v>536.62262607999992</v>
      </c>
      <c r="G19" s="315">
        <v>2712.6222318399996</v>
      </c>
      <c r="H19" s="315">
        <v>1115.4338615900001</v>
      </c>
      <c r="I19" s="315">
        <v>0</v>
      </c>
      <c r="J19" s="315">
        <v>921.39766820000034</v>
      </c>
      <c r="K19" s="315">
        <v>844.18098264000014</v>
      </c>
      <c r="L19" s="316">
        <v>0</v>
      </c>
      <c r="M19" s="297">
        <f t="shared" si="0"/>
        <v>138967.12356811075</v>
      </c>
      <c r="N19" s="297">
        <f>+SUM(E19,H19,K19)</f>
        <v>30123.081489614997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12208.974207359977</v>
      </c>
      <c r="E20" s="315">
        <v>2562.8401519649992</v>
      </c>
      <c r="F20" s="315">
        <v>9.7863385099999984</v>
      </c>
      <c r="G20" s="315">
        <v>2116.0997517199994</v>
      </c>
      <c r="H20" s="315">
        <v>853.06949551999992</v>
      </c>
      <c r="I20" s="315">
        <v>12.097759030000001</v>
      </c>
      <c r="J20" s="315">
        <v>417.49362731000002</v>
      </c>
      <c r="K20" s="315">
        <v>303.25535180999998</v>
      </c>
      <c r="L20" s="316">
        <v>15.170583690000001</v>
      </c>
      <c r="M20" s="297">
        <f t="shared" si="0"/>
        <v>14742.567586389976</v>
      </c>
      <c r="N20" s="297">
        <f t="shared" si="0"/>
        <v>3719.1649992949992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167031.33758534575</v>
      </c>
      <c r="E21" s="296">
        <f t="shared" ref="E21:K21" si="1">+SUM(E18:E20)</f>
        <v>44367.5240127</v>
      </c>
      <c r="F21" s="296">
        <f t="shared" si="1"/>
        <v>674.23866573999987</v>
      </c>
      <c r="G21" s="296">
        <f t="shared" si="1"/>
        <v>6063.0690844599994</v>
      </c>
      <c r="H21" s="296">
        <f t="shared" si="1"/>
        <v>2814.7605689700003</v>
      </c>
      <c r="I21" s="296">
        <f>+SUM(I18:I20)</f>
        <v>12.097759030000001</v>
      </c>
      <c r="J21" s="296">
        <f>+SUM(J18:J20)</f>
        <v>2510.5545388000005</v>
      </c>
      <c r="K21" s="296">
        <f t="shared" si="1"/>
        <v>1758.0863083300001</v>
      </c>
      <c r="L21" s="313">
        <f>+SUM(L18:L20)</f>
        <v>15.170583690000001</v>
      </c>
      <c r="M21" s="314">
        <f>+SUM(M18:M20)</f>
        <v>175604.96120860576</v>
      </c>
      <c r="N21" s="296">
        <f>+SUM(N18:N20)</f>
        <v>48940.370889999998</v>
      </c>
      <c r="O21" s="296">
        <f>+SUM(O18:O20)</f>
        <v>701.50700845999995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83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AR11" sqref="AR11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201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31979.929642889972</v>
      </c>
      <c r="E15" s="430">
        <f>OUT_1!E15</f>
        <v>4414.0186259699985</v>
      </c>
      <c r="F15" s="430">
        <f>OUT_1!F15</f>
        <v>63.618918369999996</v>
      </c>
      <c r="G15" s="430">
        <f>OUT_1!G15</f>
        <v>37.980244620000001</v>
      </c>
      <c r="H15" s="430">
        <f>OUT_1!H15</f>
        <v>13.648713749999999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2.5499999999999998E-2</v>
      </c>
      <c r="R15" s="430">
        <f>OUT_1!R15</f>
        <v>9.1516589999999995E-2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9.2733047200000005</v>
      </c>
      <c r="AI15" s="430">
        <f>OUT_1!AI15</f>
        <v>0</v>
      </c>
      <c r="AJ15" s="430">
        <f>OUT_1!AJ15</f>
        <v>29962.201312259986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35.825473860000002</v>
      </c>
      <c r="AS15" s="430">
        <f>OUT_1!AS15</f>
        <v>33258.306626514976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161085.18722271029</v>
      </c>
      <c r="E16" s="430">
        <f>OUT_1!E16</f>
        <v>10150.736519430004</v>
      </c>
      <c r="F16" s="430">
        <f>OUT_1!F16</f>
        <v>218.34949273999996</v>
      </c>
      <c r="G16" s="430">
        <f>OUT_1!G16</f>
        <v>299.50539577000006</v>
      </c>
      <c r="H16" s="430">
        <f>OUT_1!H16</f>
        <v>62.235359419999995</v>
      </c>
      <c r="I16" s="430">
        <f>OUT_1!I16</f>
        <v>16.535209009999999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18.15133539</v>
      </c>
      <c r="AB16" s="430">
        <f>OUT_1!AB16</f>
        <v>0</v>
      </c>
      <c r="AC16" s="430">
        <f>OUT_1!AC16</f>
        <v>0</v>
      </c>
      <c r="AD16" s="430">
        <f>OUT_1!AD16</f>
        <v>0.19943996000000003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1.8759999999999999</v>
      </c>
      <c r="AI16" s="430">
        <f>OUT_1!AI16</f>
        <v>0</v>
      </c>
      <c r="AJ16" s="430">
        <f>OUT_1!AJ16</f>
        <v>155881.6033043201</v>
      </c>
      <c r="AK16" s="430">
        <f>OUT_1!AK16</f>
        <v>0</v>
      </c>
      <c r="AL16" s="430">
        <f>OUT_1!AL16</f>
        <v>0.18824203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50</v>
      </c>
      <c r="AR16" s="430">
        <f>OUT_1!AR16</f>
        <v>248.993394</v>
      </c>
      <c r="AS16" s="430">
        <f>OUT_1!AS16</f>
        <v>164033.19293950018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12528.484473999993</v>
      </c>
      <c r="E17" s="430">
        <f>OUT_1!E17</f>
        <v>2467.5778641800002</v>
      </c>
      <c r="F17" s="430">
        <f>OUT_1!F17</f>
        <v>0</v>
      </c>
      <c r="G17" s="430">
        <f>OUT_1!G17</f>
        <v>4.3160360000000009E-2</v>
      </c>
      <c r="H17" s="430">
        <f>OUT_1!H17</f>
        <v>0.45531536</v>
      </c>
      <c r="I17" s="430">
        <f>OUT_1!I17</f>
        <v>16.91831947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18.830024080000005</v>
      </c>
      <c r="AI17" s="430">
        <f>OUT_1!AI17</f>
        <v>0</v>
      </c>
      <c r="AJ17" s="430">
        <f>OUT_1!AJ17</f>
        <v>14514.029582509993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16.737431140000002</v>
      </c>
      <c r="AS17" s="430">
        <f>OUT_1!AS17</f>
        <v>14781.600697849995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205593.60133960025</v>
      </c>
      <c r="E18" s="430">
        <f>OUT_1!E18</f>
        <v>17032.333009580001</v>
      </c>
      <c r="F18" s="430">
        <f>OUT_1!F18</f>
        <v>281.96841110999998</v>
      </c>
      <c r="G18" s="430">
        <f>OUT_1!G18</f>
        <v>337.52880075000007</v>
      </c>
      <c r="H18" s="430">
        <f>OUT_1!H18</f>
        <v>76.339388529999994</v>
      </c>
      <c r="I18" s="430">
        <f>OUT_1!I18</f>
        <v>33.453528480000003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2.5499999999999998E-2</v>
      </c>
      <c r="R18" s="430">
        <f>OUT_1!R18</f>
        <v>9.1516589999999995E-2</v>
      </c>
      <c r="S18" s="430">
        <f>OUT_1!S18</f>
        <v>0</v>
      </c>
      <c r="T18" s="430">
        <f>OUT_1!T18</f>
        <v>0</v>
      </c>
      <c r="U18" s="430">
        <f>OUT_1!U18</f>
        <v>5.9501888200000002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18.15133539</v>
      </c>
      <c r="AB18" s="430">
        <f>OUT_1!AB18</f>
        <v>0</v>
      </c>
      <c r="AC18" s="430">
        <f>OUT_1!AC18</f>
        <v>0</v>
      </c>
      <c r="AD18" s="430">
        <f>OUT_1!AD18</f>
        <v>0.19943996000000003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29.979328800000005</v>
      </c>
      <c r="AI18" s="430">
        <f>OUT_1!AI18</f>
        <v>0</v>
      </c>
      <c r="AJ18" s="430">
        <f>OUT_1!AJ18</f>
        <v>200357.83419909008</v>
      </c>
      <c r="AK18" s="430">
        <f>OUT_1!AK18</f>
        <v>0</v>
      </c>
      <c r="AL18" s="430">
        <f>OUT_1!AL18</f>
        <v>0.18824203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50</v>
      </c>
      <c r="AR18" s="430">
        <f>OUT_1!AR18</f>
        <v>301.55629900000002</v>
      </c>
      <c r="AS18" s="430">
        <f>OUT_1!AS18</f>
        <v>212073.10026386514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205593.60133960025</v>
      </c>
      <c r="E19" s="436">
        <f t="shared" si="0"/>
        <v>17032.333009580001</v>
      </c>
      <c r="F19" s="436">
        <f t="shared" si="0"/>
        <v>281.96841110999998</v>
      </c>
      <c r="G19" s="436">
        <f t="shared" si="0"/>
        <v>337.52880075000007</v>
      </c>
      <c r="H19" s="436">
        <f t="shared" si="0"/>
        <v>76.339388529999994</v>
      </c>
      <c r="I19" s="436">
        <f t="shared" si="0"/>
        <v>33.453528480000003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1408.7845619000002</v>
      </c>
      <c r="E29" s="430">
        <f>OUT_1!E29</f>
        <v>971.11476594999999</v>
      </c>
      <c r="F29" s="430">
        <f>OUT_1!F29</f>
        <v>0</v>
      </c>
      <c r="G29" s="430">
        <f>OUT_1!G29</f>
        <v>210.94491179000002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1542.7006406200003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2080.6043127550001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3415.5795371000004</v>
      </c>
      <c r="E30" s="430">
        <f>OUT_1!E30</f>
        <v>569.62154852000003</v>
      </c>
      <c r="F30" s="430">
        <f>OUT_1!F30</f>
        <v>0</v>
      </c>
      <c r="G30" s="430">
        <f>OUT_1!G30</f>
        <v>116.84604321999998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3133.3700871099995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100</v>
      </c>
      <c r="AR30" s="430">
        <f>OUT_1!AR30</f>
        <v>320.69497092999995</v>
      </c>
      <c r="AS30" s="430">
        <f>OUT_1!AS30</f>
        <v>3828.0560934399996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2538.5627476599998</v>
      </c>
      <c r="E31" s="430">
        <f>OUT_1!E31</f>
        <v>605.07035997000003</v>
      </c>
      <c r="F31" s="430">
        <f>OUT_1!F31</f>
        <v>31.024064710000005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2787.8768402299997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2981.2670062849998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7362.9268466600006</v>
      </c>
      <c r="E32" s="430">
        <f>OUT_1!E32</f>
        <v>2145.8066744400003</v>
      </c>
      <c r="F32" s="430">
        <f>OUT_1!F32</f>
        <v>31.024064710000005</v>
      </c>
      <c r="G32" s="430">
        <f>OUT_1!G32</f>
        <v>327.79095501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7463.94756796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100</v>
      </c>
      <c r="AR32" s="430">
        <f>OUT_1!AR32</f>
        <v>348.35871617999993</v>
      </c>
      <c r="AS32" s="430">
        <f>OUT_1!AS32</f>
        <v>8889.9274124799995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7362.9268466600006</v>
      </c>
      <c r="E33" s="436">
        <f t="shared" si="1"/>
        <v>2145.8066744400003</v>
      </c>
      <c r="F33" s="436">
        <f t="shared" si="1"/>
        <v>31.024064710000005</v>
      </c>
      <c r="G33" s="436">
        <f t="shared" si="1"/>
        <v>327.79095501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1143.7973448400001</v>
      </c>
      <c r="E36" s="430">
        <f>OUT_1!E36</f>
        <v>791.62601700999994</v>
      </c>
      <c r="F36" s="430">
        <f>OUT_1!F36</f>
        <v>108.1151929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1396.45901577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124.62886385</v>
      </c>
      <c r="AS36" s="430">
        <f>OUT_1!AS36</f>
        <v>1782.313217185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1397.4065527899998</v>
      </c>
      <c r="E37" s="430">
        <f>OUT_1!E37</f>
        <v>446.62732289000007</v>
      </c>
      <c r="F37" s="430">
        <f>OUT_1!F37</f>
        <v>118.94035708</v>
      </c>
      <c r="G37" s="430">
        <f>OUT_1!G37</f>
        <v>210.94491179000002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951.79868902999999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100</v>
      </c>
      <c r="AR37" s="430">
        <f>OUT_1!AR37</f>
        <v>305.4394681</v>
      </c>
      <c r="AS37" s="430">
        <f>OUT_1!AS37</f>
        <v>1765.5786508399997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205.42889409</v>
      </c>
      <c r="E38" s="430">
        <f>OUT_1!E38</f>
        <v>530.49066870000001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735.91956279999999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735.91956279500005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2746.6327917200001</v>
      </c>
      <c r="E39" s="430">
        <f>OUT_1!E39</f>
        <v>1768.7440085999999</v>
      </c>
      <c r="F39" s="430">
        <f>OUT_1!F39</f>
        <v>227.05554998</v>
      </c>
      <c r="G39" s="430">
        <f>OUT_1!G39</f>
        <v>210.94491179000002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3084.1772676000001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100</v>
      </c>
      <c r="AR39" s="430">
        <f>OUT_1!AR39</f>
        <v>430.06833195000002</v>
      </c>
      <c r="AS39" s="430">
        <f>OUT_1!AS39</f>
        <v>4283.8114308200002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1768.7440085999999</v>
      </c>
      <c r="F40" s="436">
        <f t="shared" si="2"/>
        <v>227.05554998</v>
      </c>
      <c r="G40" s="436">
        <f t="shared" si="2"/>
        <v>210.94491179000002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10109.55963838</v>
      </c>
      <c r="E42" s="430">
        <f t="shared" si="3"/>
        <v>3914.55068304</v>
      </c>
      <c r="F42" s="430">
        <f t="shared" si="3"/>
        <v>258.07961468999997</v>
      </c>
      <c r="G42" s="430">
        <f t="shared" si="3"/>
        <v>538.73586680000005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10548.12483556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200</v>
      </c>
      <c r="AR42" s="430">
        <f t="shared" si="3"/>
        <v>778.42704813</v>
      </c>
      <c r="AS42" s="430">
        <f t="shared" si="3"/>
        <v>13173.7388433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215703.16097798024</v>
      </c>
      <c r="E47" s="431">
        <f t="shared" si="4"/>
        <v>20946.883692620002</v>
      </c>
      <c r="F47" s="431">
        <f t="shared" si="4"/>
        <v>540.0480258</v>
      </c>
      <c r="G47" s="431">
        <f t="shared" si="4"/>
        <v>876.26466755000013</v>
      </c>
      <c r="H47" s="431">
        <f t="shared" si="4"/>
        <v>76.339388529999994</v>
      </c>
      <c r="I47" s="431">
        <f t="shared" si="4"/>
        <v>33.453528480000003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2.5499999999999998E-2</v>
      </c>
      <c r="R47" s="431">
        <f t="shared" si="4"/>
        <v>9.1516589999999995E-2</v>
      </c>
      <c r="S47" s="431">
        <f t="shared" si="4"/>
        <v>0</v>
      </c>
      <c r="T47" s="431">
        <f t="shared" si="4"/>
        <v>0</v>
      </c>
      <c r="U47" s="431">
        <f t="shared" si="4"/>
        <v>5.9501888200000002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18.15133539</v>
      </c>
      <c r="AB47" s="431">
        <f t="shared" si="4"/>
        <v>0</v>
      </c>
      <c r="AC47" s="431">
        <f t="shared" si="4"/>
        <v>0</v>
      </c>
      <c r="AD47" s="431">
        <f t="shared" si="4"/>
        <v>0.19943996000000003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29.979328800000005</v>
      </c>
      <c r="AI47" s="431">
        <f t="shared" si="4"/>
        <v>0</v>
      </c>
      <c r="AJ47" s="431">
        <f t="shared" si="4"/>
        <v>210905.95903465009</v>
      </c>
      <c r="AK47" s="431">
        <f t="shared" si="4"/>
        <v>0</v>
      </c>
      <c r="AL47" s="431">
        <f t="shared" si="4"/>
        <v>0.18824203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250</v>
      </c>
      <c r="AR47" s="431">
        <f t="shared" si="4"/>
        <v>1079.9833471300001</v>
      </c>
      <c r="AS47" s="431">
        <f t="shared" si="4"/>
        <v>225246.83910716514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215703.16097798024</v>
      </c>
      <c r="E48" s="390">
        <f t="shared" si="5"/>
        <v>20946.883692620002</v>
      </c>
      <c r="F48" s="390">
        <f t="shared" si="5"/>
        <v>540.0480258</v>
      </c>
      <c r="G48" s="390">
        <f t="shared" si="5"/>
        <v>876.26466755000013</v>
      </c>
      <c r="H48" s="390">
        <f t="shared" si="5"/>
        <v>76.339388529999994</v>
      </c>
      <c r="I48" s="390">
        <f t="shared" si="5"/>
        <v>33.453528480000003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ноября  2008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19489.259709915023</v>
      </c>
      <c r="E18" s="430">
        <f>OUT_4!E18</f>
        <v>13641.217215350005</v>
      </c>
      <c r="F18" s="430">
        <f>OUT_4!F18</f>
        <v>127.82970115000002</v>
      </c>
      <c r="G18" s="430">
        <f>OUT_4!G18</f>
        <v>1234.3471009</v>
      </c>
      <c r="H18" s="430">
        <f>OUT_4!H18</f>
        <v>846.2572118600001</v>
      </c>
      <c r="I18" s="430">
        <f>OUT_4!I18</f>
        <v>0</v>
      </c>
      <c r="J18" s="430">
        <f>OUT_4!J18</f>
        <v>1171.6632432899999</v>
      </c>
      <c r="K18" s="430">
        <f>OUT_4!K18</f>
        <v>610.64997387999995</v>
      </c>
      <c r="L18" s="430">
        <f>OUT_4!L18</f>
        <v>0</v>
      </c>
      <c r="M18" s="430">
        <f>OUT_4!M18</f>
        <v>21895.270054105022</v>
      </c>
      <c r="N18" s="430">
        <f>OUT_4!N18</f>
        <v>15098.124401090005</v>
      </c>
      <c r="O18" s="430">
        <f>OUT_4!O18</f>
        <v>127.82970115000002</v>
      </c>
    </row>
    <row r="19" spans="1:16" s="376" customFormat="1" ht="15">
      <c r="A19" s="385"/>
      <c r="B19" s="444" t="s">
        <v>158</v>
      </c>
      <c r="C19" s="445"/>
      <c r="D19" s="430">
        <f>OUT_4!D19</f>
        <v>135333.10366807075</v>
      </c>
      <c r="E19" s="430">
        <f>OUT_4!E19</f>
        <v>28163.466645384997</v>
      </c>
      <c r="F19" s="430">
        <f>OUT_4!F19</f>
        <v>536.62262607999992</v>
      </c>
      <c r="G19" s="430">
        <f>OUT_4!G19</f>
        <v>2712.6222318399996</v>
      </c>
      <c r="H19" s="430">
        <f>OUT_4!H19</f>
        <v>1115.4338615900001</v>
      </c>
      <c r="I19" s="430">
        <f>OUT_4!I19</f>
        <v>0</v>
      </c>
      <c r="J19" s="430">
        <f>OUT_4!J19</f>
        <v>921.39766820000034</v>
      </c>
      <c r="K19" s="430">
        <f>OUT_4!K19</f>
        <v>844.18098264000014</v>
      </c>
      <c r="L19" s="430">
        <f>OUT_4!L19</f>
        <v>0</v>
      </c>
      <c r="M19" s="430">
        <f>OUT_4!M19</f>
        <v>138967.12356811075</v>
      </c>
      <c r="N19" s="430">
        <f>OUT_4!N19</f>
        <v>30123.081489614997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12208.974207359977</v>
      </c>
      <c r="E20" s="430">
        <f>OUT_4!E20</f>
        <v>2562.8401519649992</v>
      </c>
      <c r="F20" s="430">
        <f>OUT_4!F20</f>
        <v>9.7863385099999984</v>
      </c>
      <c r="G20" s="430">
        <f>OUT_4!G20</f>
        <v>2116.0997517199994</v>
      </c>
      <c r="H20" s="430">
        <f>OUT_4!H20</f>
        <v>853.06949551999992</v>
      </c>
      <c r="I20" s="430">
        <f>OUT_4!I20</f>
        <v>12.097759030000001</v>
      </c>
      <c r="J20" s="430">
        <f>OUT_4!J20</f>
        <v>417.49362731000002</v>
      </c>
      <c r="K20" s="430">
        <f>OUT_4!K20</f>
        <v>303.25535180999998</v>
      </c>
      <c r="L20" s="430">
        <f>OUT_4!L20</f>
        <v>15.170583690000001</v>
      </c>
      <c r="M20" s="430">
        <f>OUT_4!M20</f>
        <v>14742.567586389976</v>
      </c>
      <c r="N20" s="430">
        <f>OUT_4!N20</f>
        <v>3719.1649992949992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167031.33758534575</v>
      </c>
      <c r="E21" s="431">
        <f>OUT_4!E21</f>
        <v>44367.5240127</v>
      </c>
      <c r="F21" s="431">
        <f>OUT_4!F21</f>
        <v>674.23866573999987</v>
      </c>
      <c r="G21" s="431">
        <f>OUT_4!G21</f>
        <v>6063.0690844599994</v>
      </c>
      <c r="H21" s="431">
        <f>OUT_4!H21</f>
        <v>2814.7605689700003</v>
      </c>
      <c r="I21" s="431">
        <f>OUT_4!I21</f>
        <v>12.097759030000001</v>
      </c>
      <c r="J21" s="431">
        <f>OUT_4!J21</f>
        <v>2510.5545388000005</v>
      </c>
      <c r="K21" s="431">
        <f>OUT_4!K21</f>
        <v>1758.0863083300001</v>
      </c>
      <c r="L21" s="431">
        <f>OUT_4!L21</f>
        <v>15.170583690000001</v>
      </c>
      <c r="M21" s="431">
        <f>OUT_4!M21</f>
        <v>175604.96120860576</v>
      </c>
      <c r="N21" s="431">
        <f>OUT_4!N21</f>
        <v>48940.370889999998</v>
      </c>
      <c r="O21" s="431">
        <f>OUT_4!O21</f>
        <v>701.50700845999995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83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31979.929642889972</v>
      </c>
      <c r="E15" s="227">
        <v>4414.0186259699985</v>
      </c>
      <c r="F15" s="225">
        <v>63.618918369999996</v>
      </c>
      <c r="G15" s="227">
        <v>37.980244620000001</v>
      </c>
      <c r="H15" s="227">
        <v>13.648713749999999</v>
      </c>
      <c r="I15" s="227"/>
      <c r="J15" s="227"/>
      <c r="K15" s="227"/>
      <c r="L15" s="227"/>
      <c r="M15" s="227"/>
      <c r="N15" s="227"/>
      <c r="O15" s="227"/>
      <c r="P15" s="227"/>
      <c r="Q15" s="227">
        <v>2.5499999999999998E-2</v>
      </c>
      <c r="R15" s="227">
        <v>9.1516589999999995E-2</v>
      </c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>
        <v>9.2733047200000005</v>
      </c>
      <c r="AI15" s="227"/>
      <c r="AJ15" s="227">
        <v>29962.201312259986</v>
      </c>
      <c r="AK15" s="227"/>
      <c r="AL15" s="227"/>
      <c r="AM15" s="227"/>
      <c r="AN15" s="227"/>
      <c r="AO15" s="227"/>
      <c r="AP15" s="227"/>
      <c r="AQ15" s="227"/>
      <c r="AR15" s="227">
        <v>35.825473860000002</v>
      </c>
      <c r="AS15" s="295">
        <f>SUM(D15:AR15)/2</f>
        <v>33258.306626514976</v>
      </c>
    </row>
    <row r="16" spans="1:62" s="23" customFormat="1" ht="18" customHeight="1">
      <c r="A16" s="26"/>
      <c r="B16" s="51" t="s">
        <v>106</v>
      </c>
      <c r="C16" s="328"/>
      <c r="D16" s="227">
        <v>161085.18722271029</v>
      </c>
      <c r="E16" s="227">
        <v>10150.736519430004</v>
      </c>
      <c r="F16" s="227">
        <v>218.34949273999996</v>
      </c>
      <c r="G16" s="227">
        <v>299.50539577000006</v>
      </c>
      <c r="H16" s="227">
        <v>62.235359419999995</v>
      </c>
      <c r="I16" s="225">
        <v>16.535209009999999</v>
      </c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>
        <v>5.82496422</v>
      </c>
      <c r="V16" s="227"/>
      <c r="W16" s="227"/>
      <c r="X16" s="227">
        <v>27</v>
      </c>
      <c r="Y16" s="227"/>
      <c r="Z16" s="227"/>
      <c r="AA16" s="227">
        <v>18.15133539</v>
      </c>
      <c r="AB16" s="227"/>
      <c r="AC16" s="227"/>
      <c r="AD16" s="227">
        <v>0.19943996000000003</v>
      </c>
      <c r="AE16" s="227"/>
      <c r="AF16" s="227"/>
      <c r="AG16" s="227"/>
      <c r="AH16" s="227">
        <v>1.8759999999999999</v>
      </c>
      <c r="AI16" s="227"/>
      <c r="AJ16" s="227">
        <v>155881.6033043201</v>
      </c>
      <c r="AK16" s="227"/>
      <c r="AL16" s="227">
        <v>0.18824203</v>
      </c>
      <c r="AM16" s="227"/>
      <c r="AN16" s="227"/>
      <c r="AO16" s="227"/>
      <c r="AP16" s="227"/>
      <c r="AQ16" s="227">
        <v>50</v>
      </c>
      <c r="AR16" s="227">
        <v>248.993394</v>
      </c>
      <c r="AS16" s="295">
        <f>SUM(D16:AR16)/2</f>
        <v>164033.19293950018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12528.484473999993</v>
      </c>
      <c r="E17" s="227">
        <v>2467.5778641800002</v>
      </c>
      <c r="F17" s="227"/>
      <c r="G17" s="227">
        <v>4.3160360000000009E-2</v>
      </c>
      <c r="H17" s="227">
        <v>0.45531536</v>
      </c>
      <c r="I17" s="227">
        <v>16.91831947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18.830024080000005</v>
      </c>
      <c r="AI17" s="227"/>
      <c r="AJ17" s="227">
        <v>14514.029582509993</v>
      </c>
      <c r="AK17" s="227"/>
      <c r="AL17" s="227"/>
      <c r="AM17" s="227"/>
      <c r="AN17" s="227"/>
      <c r="AO17" s="227"/>
      <c r="AP17" s="227"/>
      <c r="AQ17" s="227"/>
      <c r="AR17" s="227">
        <v>16.737431140000002</v>
      </c>
      <c r="AS17" s="295">
        <f>SUM(D17:AR17)/2</f>
        <v>14781.600697849995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205593.60133960025</v>
      </c>
      <c r="E18" s="295">
        <f t="shared" si="0"/>
        <v>17032.333009580001</v>
      </c>
      <c r="F18" s="295">
        <f t="shared" si="0"/>
        <v>281.96841110999998</v>
      </c>
      <c r="G18" s="295">
        <f t="shared" si="0"/>
        <v>337.52880075000007</v>
      </c>
      <c r="H18" s="295">
        <f t="shared" si="0"/>
        <v>76.339388529999994</v>
      </c>
      <c r="I18" s="295">
        <f t="shared" si="0"/>
        <v>33.453528480000003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2.5499999999999998E-2</v>
      </c>
      <c r="R18" s="295">
        <f t="shared" si="0"/>
        <v>9.1516589999999995E-2</v>
      </c>
      <c r="S18" s="295">
        <f t="shared" si="0"/>
        <v>0</v>
      </c>
      <c r="T18" s="295">
        <f t="shared" si="0"/>
        <v>0</v>
      </c>
      <c r="U18" s="295">
        <f t="shared" si="0"/>
        <v>5.9501888200000002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18.15133539</v>
      </c>
      <c r="AB18" s="295">
        <f t="shared" si="0"/>
        <v>0</v>
      </c>
      <c r="AC18" s="295">
        <f t="shared" si="0"/>
        <v>0</v>
      </c>
      <c r="AD18" s="295">
        <f t="shared" si="0"/>
        <v>0.19943996000000003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29.979328800000005</v>
      </c>
      <c r="AI18" s="295">
        <f t="shared" si="0"/>
        <v>0</v>
      </c>
      <c r="AJ18" s="295">
        <f t="shared" si="0"/>
        <v>200357.83419909008</v>
      </c>
      <c r="AK18" s="295">
        <f t="shared" si="0"/>
        <v>0</v>
      </c>
      <c r="AL18" s="295">
        <f t="shared" si="0"/>
        <v>0.18824203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50</v>
      </c>
      <c r="AR18" s="295">
        <f t="shared" si="0"/>
        <v>301.55629900000002</v>
      </c>
      <c r="AS18" s="295">
        <f>SUM(D18:AR18)/2</f>
        <v>212073.10026386514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212073.10026386514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1408.7845619000002</v>
      </c>
      <c r="E29" s="227">
        <v>971.11476594999999</v>
      </c>
      <c r="F29" s="227"/>
      <c r="G29" s="227">
        <v>210.94491179000002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1542.7006406200003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2080.6043127550001</v>
      </c>
    </row>
    <row r="30" spans="1:62" s="17" customFormat="1" ht="18" customHeight="1">
      <c r="A30" s="24"/>
      <c r="B30" s="51" t="s">
        <v>106</v>
      </c>
      <c r="C30" s="25"/>
      <c r="D30" s="227">
        <v>3415.5795371000004</v>
      </c>
      <c r="E30" s="227">
        <v>569.62154852000003</v>
      </c>
      <c r="F30" s="227"/>
      <c r="G30" s="227">
        <v>116.84604321999998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3133.3700871099995</v>
      </c>
      <c r="AK30" s="227"/>
      <c r="AL30" s="227"/>
      <c r="AM30" s="227"/>
      <c r="AN30" s="227"/>
      <c r="AO30" s="227"/>
      <c r="AP30" s="227"/>
      <c r="AQ30" s="227">
        <v>100</v>
      </c>
      <c r="AR30" s="227">
        <v>320.69497092999995</v>
      </c>
      <c r="AS30" s="295">
        <f>SUM(D30:AR30)/2</f>
        <v>3828.0560934399996</v>
      </c>
    </row>
    <row r="31" spans="1:62" s="17" customFormat="1" ht="18" customHeight="1">
      <c r="A31" s="20"/>
      <c r="B31" s="51" t="s">
        <v>107</v>
      </c>
      <c r="C31" s="25"/>
      <c r="D31" s="227">
        <v>2538.5627476599998</v>
      </c>
      <c r="E31" s="227">
        <v>605.07035997000003</v>
      </c>
      <c r="F31" s="227">
        <v>31.024064710000005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2787.8768402299997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2981.2670062849998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7362.9268466600006</v>
      </c>
      <c r="E32" s="295">
        <f t="shared" si="2"/>
        <v>2145.8066744400003</v>
      </c>
      <c r="F32" s="295">
        <f t="shared" si="2"/>
        <v>31.024064710000005</v>
      </c>
      <c r="G32" s="295">
        <f t="shared" si="2"/>
        <v>327.79095501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7463.94756796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100</v>
      </c>
      <c r="AR32" s="295">
        <f t="shared" si="2"/>
        <v>348.35871617999993</v>
      </c>
      <c r="AS32" s="295">
        <f>SUM(D32:AR32)/2</f>
        <v>8889.9274124799995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8889.9274124799995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1143.7973448400001</v>
      </c>
      <c r="E36" s="227">
        <v>791.62601700999994</v>
      </c>
      <c r="F36" s="227">
        <v>108.1151929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1396.45901577</v>
      </c>
      <c r="AK36" s="227"/>
      <c r="AL36" s="227"/>
      <c r="AM36" s="227"/>
      <c r="AN36" s="227"/>
      <c r="AO36" s="227"/>
      <c r="AP36" s="227"/>
      <c r="AQ36" s="227"/>
      <c r="AR36" s="227">
        <v>124.62886385</v>
      </c>
      <c r="AS36" s="295">
        <f>SUM(D36:AR36)/2</f>
        <v>1782.313217185</v>
      </c>
    </row>
    <row r="37" spans="1:62" s="17" customFormat="1" ht="18" customHeight="1">
      <c r="A37" s="24"/>
      <c r="B37" s="51" t="s">
        <v>106</v>
      </c>
      <c r="C37" s="25"/>
      <c r="D37" s="227">
        <v>1397.4065527899998</v>
      </c>
      <c r="E37" s="227">
        <v>446.62732289000007</v>
      </c>
      <c r="F37" s="227">
        <v>118.94035708</v>
      </c>
      <c r="G37" s="227">
        <v>210.94491179000002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951.79868902999999</v>
      </c>
      <c r="AK37" s="227"/>
      <c r="AL37" s="227"/>
      <c r="AM37" s="227"/>
      <c r="AN37" s="227"/>
      <c r="AO37" s="227"/>
      <c r="AP37" s="227"/>
      <c r="AQ37" s="227">
        <v>100</v>
      </c>
      <c r="AR37" s="227">
        <v>305.4394681</v>
      </c>
      <c r="AS37" s="295">
        <f>SUM(D37:AR37)/2</f>
        <v>1765.5786508399997</v>
      </c>
    </row>
    <row r="38" spans="1:62" s="17" customFormat="1" ht="18" customHeight="1">
      <c r="A38" s="20"/>
      <c r="B38" s="51" t="s">
        <v>107</v>
      </c>
      <c r="C38" s="25"/>
      <c r="D38" s="227">
        <v>205.42889409</v>
      </c>
      <c r="E38" s="227">
        <v>530.49066870000001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735.91956279999999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735.91956279500005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2746.6327917200001</v>
      </c>
      <c r="E39" s="295">
        <f t="shared" si="3"/>
        <v>1768.7440085999999</v>
      </c>
      <c r="F39" s="295">
        <f t="shared" si="3"/>
        <v>227.05554998</v>
      </c>
      <c r="G39" s="295">
        <f t="shared" si="3"/>
        <v>210.94491179000002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3084.1772676000001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100</v>
      </c>
      <c r="AR39" s="295">
        <f t="shared" si="3"/>
        <v>430.06833195000002</v>
      </c>
      <c r="AS39" s="295">
        <f>SUM(D39:AR39)/2</f>
        <v>4283.8114308200002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4283.8114308200002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10109.55963838</v>
      </c>
      <c r="E42" s="295">
        <f>+SUM(E39,E32)</f>
        <v>3914.55068304</v>
      </c>
      <c r="F42" s="295">
        <f>+SUM(F39,F32)</f>
        <v>258.07961468999997</v>
      </c>
      <c r="G42" s="295">
        <f>+SUM(G39,G32)</f>
        <v>538.73586680000005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10548.12483556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200</v>
      </c>
      <c r="AR42" s="295">
        <f t="shared" si="4"/>
        <v>778.42704813</v>
      </c>
      <c r="AS42" s="295">
        <f>SUM(D42:AR42)/2</f>
        <v>13173.7388433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215703.16097798024</v>
      </c>
      <c r="E46" s="296">
        <f t="shared" si="5"/>
        <v>20946.883692620002</v>
      </c>
      <c r="F46" s="296">
        <f t="shared" si="5"/>
        <v>540.0480258</v>
      </c>
      <c r="G46" s="296">
        <f t="shared" si="5"/>
        <v>876.26466755000013</v>
      </c>
      <c r="H46" s="296">
        <f t="shared" si="5"/>
        <v>76.339388529999994</v>
      </c>
      <c r="I46" s="296">
        <f t="shared" si="5"/>
        <v>33.453528480000003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2.5499999999999998E-2</v>
      </c>
      <c r="R46" s="296">
        <f t="shared" si="5"/>
        <v>9.1516589999999995E-2</v>
      </c>
      <c r="S46" s="296">
        <f t="shared" si="5"/>
        <v>0</v>
      </c>
      <c r="T46" s="296">
        <f t="shared" si="5"/>
        <v>0</v>
      </c>
      <c r="U46" s="296">
        <f t="shared" si="5"/>
        <v>5.9501888200000002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18.15133539</v>
      </c>
      <c r="AB46" s="296">
        <f t="shared" si="5"/>
        <v>0</v>
      </c>
      <c r="AC46" s="296">
        <f t="shared" si="5"/>
        <v>0</v>
      </c>
      <c r="AD46" s="296">
        <f t="shared" si="5"/>
        <v>0.19943996000000003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29.979328800000005</v>
      </c>
      <c r="AI46" s="296">
        <f t="shared" si="5"/>
        <v>0</v>
      </c>
      <c r="AJ46" s="296">
        <f t="shared" si="5"/>
        <v>210905.95903465009</v>
      </c>
      <c r="AK46" s="296">
        <f t="shared" si="5"/>
        <v>0</v>
      </c>
      <c r="AL46" s="296">
        <f t="shared" si="5"/>
        <v>0.18824203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250</v>
      </c>
      <c r="AR46" s="296">
        <f t="shared" si="5"/>
        <v>1079.9833471300001</v>
      </c>
      <c r="AS46" s="296">
        <f>+SUM(AS42,AS25,AS18,AS44)</f>
        <v>225246.83910716514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225246.83910716514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2019-10-01T14:42:04Z</dcterms:created>
  <dcterms:modified xsi:type="dcterms:W3CDTF">2019-10-01T14:42:04Z</dcterms:modified>
  <cp:category/>
</cp:coreProperties>
</file>