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/>
  <bookViews>
    <workbookView xWindow="1290" yWindow="960" windowWidth="9645" windowHeight="5160" tabRatio="956" activeTab="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7" r:id="rId9"/>
    <sheet name="Complementary_Inf_RUS" sheetId="9" r:id="rId10"/>
    <sheet name="A1_RUS" sheetId="10" r:id="rId11"/>
    <sheet name="A2_RUS" sheetId="11" r:id="rId12"/>
    <sheet name="A3_RUS" sheetId="12" r:id="rId13"/>
    <sheet name="A4_RUS" sheetId="13" r:id="rId14"/>
    <sheet name="A5_RUS" sheetId="14" r:id="rId15"/>
    <sheet name="A6_RUS" sheetId="15" r:id="rId16"/>
    <sheet name="A7_RUS" sheetId="16" r:id="rId17"/>
    <sheet name="A8_RUS" sheetId="17" r:id="rId18"/>
    <sheet name="B_RUS" sheetId="30" r:id="rId19"/>
    <sheet name="C_RUS" sheetId="33" r:id="rId20"/>
    <sheet name="Execution_method" sheetId="27" r:id="rId21"/>
    <sheet name="Interes_rate_derivatives (2)" sheetId="35" state="hidden" r:id="rId22"/>
    <sheet name="Complementary_Inf" sheetId="18" r:id="rId23"/>
    <sheet name="A1" sheetId="19" r:id="rId24"/>
    <sheet name="A2" sheetId="20" r:id="rId25"/>
    <sheet name="A3" sheetId="21" r:id="rId26"/>
    <sheet name="A4" sheetId="22" r:id="rId27"/>
    <sheet name="A5" sheetId="23" r:id="rId28"/>
    <sheet name="A6" sheetId="24" r:id="rId29"/>
    <sheet name="A7" sheetId="25" r:id="rId30"/>
    <sheet name="A8" sheetId="26" r:id="rId31"/>
    <sheet name="B" sheetId="36" r:id="rId32"/>
    <sheet name="C" sheetId="31" r:id="rId33"/>
    <sheet name="C_out" sheetId="32" state="hidden" r:id="rId34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3">'A1'!$A$1:$M$88</definedName>
    <definedName name="_xlnm.Print_Area" localSheetId="10">A1_RUS!$A:$M</definedName>
    <definedName name="_xlnm.Print_Area" localSheetId="24">'A2'!$A$1:$L$79</definedName>
    <definedName name="_xlnm.Print_Area" localSheetId="11">A2_RUS!$A$8:$L$79</definedName>
    <definedName name="_xlnm.Print_Area" localSheetId="25">'A3'!$A$1:$M$82</definedName>
    <definedName name="_xlnm.Print_Area" localSheetId="12">A3_RUS!$A$8:$M$82</definedName>
    <definedName name="_xlnm.Print_Area" localSheetId="26">'A4'!$A$1:$AR$79</definedName>
    <definedName name="_xlnm.Print_Area" localSheetId="13">A4_RUS!$A$4:$AR$81</definedName>
    <definedName name="_xlnm.Print_Area" localSheetId="28">'A6'!$A$1:$L$71</definedName>
    <definedName name="_xlnm.Print_Area" localSheetId="15">A6_RUS!$A$8:$L$71</definedName>
    <definedName name="_xlnm.Print_Area" localSheetId="29">'A7'!$A$1:$M$82</definedName>
    <definedName name="_xlnm.Print_Area" localSheetId="16">A7_RUS!$A$8:$M$78</definedName>
    <definedName name="_xlnm.Print_Area" localSheetId="30">'A8'!$A$1:$AR$70</definedName>
    <definedName name="_xlnm.Print_Area" localSheetId="17">A8_RUS!$A$1:$AR$65</definedName>
    <definedName name="_xlnm.Print_Area" localSheetId="31">B!$A$1:$M$54</definedName>
    <definedName name="_xlnm.Print_Area" localSheetId="18">B_RUS!$A:$M</definedName>
    <definedName name="_xlnm.Print_Area" localSheetId="32">'C'!$B$1:$M$64</definedName>
    <definedName name="_xlnm.Print_Area" localSheetId="19">C_RUS!$B$1:$M$64</definedName>
    <definedName name="_xlnm.Print_Area" localSheetId="22">Complementary_Inf!$B$2:$J$38</definedName>
    <definedName name="_xlnm.Print_Area" localSheetId="9">Complementary_Inf_RUS!$B$2:$J$38</definedName>
    <definedName name="_xlnm.Print_Area" localSheetId="20">Execution_method!$A$2:$K$14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D14" i="19"/>
  <c r="E14" i="19"/>
  <c r="E13" i="19" s="1"/>
  <c r="F14" i="19"/>
  <c r="F13" i="19" s="1"/>
  <c r="G14" i="19"/>
  <c r="G13" i="19" s="1"/>
  <c r="G13" i="10" s="1"/>
  <c r="H14" i="19"/>
  <c r="I14" i="19"/>
  <c r="I13" i="19" s="1"/>
  <c r="I13" i="10" s="1"/>
  <c r="J14" i="19"/>
  <c r="K14" i="19"/>
  <c r="L14" i="19"/>
  <c r="M15" i="19"/>
  <c r="M14" i="19" s="1"/>
  <c r="M16" i="19"/>
  <c r="D17" i="19"/>
  <c r="E17" i="19"/>
  <c r="F17" i="19"/>
  <c r="G17" i="19"/>
  <c r="H17" i="19"/>
  <c r="I17" i="19"/>
  <c r="J17" i="19"/>
  <c r="K17" i="19"/>
  <c r="K13" i="19" s="1"/>
  <c r="L17" i="19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H26" i="19"/>
  <c r="I26" i="19"/>
  <c r="J26" i="19"/>
  <c r="K26" i="19"/>
  <c r="L26" i="19"/>
  <c r="M27" i="19"/>
  <c r="M26" i="19" s="1"/>
  <c r="M26" i="10" s="1"/>
  <c r="M28" i="19"/>
  <c r="J32" i="19"/>
  <c r="D33" i="19"/>
  <c r="E33" i="19"/>
  <c r="E32" i="19" s="1"/>
  <c r="F33" i="19"/>
  <c r="F32" i="19" s="1"/>
  <c r="G33" i="19"/>
  <c r="G32" i="19" s="1"/>
  <c r="G32" i="10" s="1"/>
  <c r="H33" i="19"/>
  <c r="I33" i="19"/>
  <c r="J33" i="19"/>
  <c r="K33" i="19"/>
  <c r="L33" i="19"/>
  <c r="M34" i="19"/>
  <c r="M33" i="19" s="1"/>
  <c r="M35" i="19"/>
  <c r="D36" i="19"/>
  <c r="E36" i="19"/>
  <c r="F36" i="19"/>
  <c r="G36" i="19"/>
  <c r="H36" i="19"/>
  <c r="I36" i="19"/>
  <c r="J36" i="19"/>
  <c r="K36" i="19"/>
  <c r="K32" i="19" s="1"/>
  <c r="L36" i="19"/>
  <c r="L36" i="10" s="1"/>
  <c r="M37" i="19"/>
  <c r="M38" i="19"/>
  <c r="D39" i="19"/>
  <c r="E39" i="19"/>
  <c r="F39" i="19"/>
  <c r="G39" i="19"/>
  <c r="H39" i="19"/>
  <c r="H39" i="10" s="1"/>
  <c r="I39" i="19"/>
  <c r="I32" i="19" s="1"/>
  <c r="I32" i="10" s="1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G45" i="19"/>
  <c r="H45" i="19"/>
  <c r="I45" i="19"/>
  <c r="J45" i="19"/>
  <c r="K45" i="19"/>
  <c r="L45" i="19"/>
  <c r="M46" i="19"/>
  <c r="M45" i="19" s="1"/>
  <c r="M47" i="19"/>
  <c r="M50" i="19"/>
  <c r="M51" i="19"/>
  <c r="M52" i="19"/>
  <c r="F55" i="19"/>
  <c r="G55" i="19"/>
  <c r="D56" i="19"/>
  <c r="D55" i="19" s="1"/>
  <c r="D55" i="10" s="1"/>
  <c r="E56" i="19"/>
  <c r="F56" i="19"/>
  <c r="G56" i="19"/>
  <c r="H56" i="19"/>
  <c r="I56" i="19"/>
  <c r="I55" i="19" s="1"/>
  <c r="I55" i="10" s="1"/>
  <c r="J56" i="19"/>
  <c r="J55" i="19" s="1"/>
  <c r="K56" i="19"/>
  <c r="K55" i="19" s="1"/>
  <c r="L56" i="19"/>
  <c r="L55" i="19" s="1"/>
  <c r="L55" i="10" s="1"/>
  <c r="M56" i="19"/>
  <c r="M57" i="19"/>
  <c r="M58" i="19"/>
  <c r="D59" i="19"/>
  <c r="E59" i="19"/>
  <c r="F59" i="19"/>
  <c r="G59" i="19"/>
  <c r="H59" i="19"/>
  <c r="M59" i="19" s="1"/>
  <c r="M59" i="10" s="1"/>
  <c r="I59" i="19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L62" i="19"/>
  <c r="M62" i="19"/>
  <c r="M62" i="10" s="1"/>
  <c r="M63" i="19"/>
  <c r="M64" i="19"/>
  <c r="D65" i="19"/>
  <c r="E65" i="19"/>
  <c r="F65" i="19"/>
  <c r="G65" i="19"/>
  <c r="H65" i="19"/>
  <c r="I65" i="19"/>
  <c r="I65" i="10" s="1"/>
  <c r="J65" i="19"/>
  <c r="K65" i="19"/>
  <c r="L65" i="19"/>
  <c r="M66" i="19"/>
  <c r="M67" i="19"/>
  <c r="D68" i="19"/>
  <c r="D71" i="19" s="1"/>
  <c r="E68" i="19"/>
  <c r="F68" i="19"/>
  <c r="G68" i="19"/>
  <c r="H68" i="19"/>
  <c r="I68" i="19"/>
  <c r="J68" i="19"/>
  <c r="K68" i="19"/>
  <c r="L68" i="19"/>
  <c r="L71" i="19" s="1"/>
  <c r="L71" i="10" s="1"/>
  <c r="M68" i="19"/>
  <c r="M68" i="10" s="1"/>
  <c r="M69" i="19"/>
  <c r="M70" i="19"/>
  <c r="F71" i="19"/>
  <c r="M73" i="19"/>
  <c r="M74" i="19"/>
  <c r="M75" i="19"/>
  <c r="D14" i="10"/>
  <c r="E14" i="10"/>
  <c r="F14" i="10"/>
  <c r="G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F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F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K13" i="20"/>
  <c r="D14" i="20"/>
  <c r="D13" i="20" s="1"/>
  <c r="D29" i="20" s="1"/>
  <c r="D29" i="11" s="1"/>
  <c r="E14" i="20"/>
  <c r="F14" i="20"/>
  <c r="G14" i="20"/>
  <c r="G13" i="20" s="1"/>
  <c r="H14" i="20"/>
  <c r="H13" i="20" s="1"/>
  <c r="I14" i="20"/>
  <c r="I13" i="20" s="1"/>
  <c r="I13" i="11" s="1"/>
  <c r="J14" i="20"/>
  <c r="K14" i="20"/>
  <c r="L15" i="20"/>
  <c r="L16" i="20"/>
  <c r="D17" i="20"/>
  <c r="E17" i="20"/>
  <c r="F17" i="20"/>
  <c r="G17" i="20"/>
  <c r="H17" i="20"/>
  <c r="I17" i="20"/>
  <c r="J17" i="20"/>
  <c r="J17" i="11" s="1"/>
  <c r="K17" i="20"/>
  <c r="L18" i="20"/>
  <c r="L17" i="20" s="1"/>
  <c r="L17" i="11" s="1"/>
  <c r="L19" i="20"/>
  <c r="D20" i="20"/>
  <c r="E20" i="20"/>
  <c r="F20" i="20"/>
  <c r="G20" i="20"/>
  <c r="G20" i="11" s="1"/>
  <c r="H20" i="20"/>
  <c r="I20" i="20"/>
  <c r="J20" i="20"/>
  <c r="K20" i="20"/>
  <c r="L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K29" i="20"/>
  <c r="E32" i="20"/>
  <c r="E32" i="11" s="1"/>
  <c r="J32" i="20"/>
  <c r="D33" i="20"/>
  <c r="E33" i="20"/>
  <c r="F33" i="20"/>
  <c r="F32" i="20" s="1"/>
  <c r="G33" i="20"/>
  <c r="G32" i="20" s="1"/>
  <c r="H33" i="20"/>
  <c r="H32" i="20" s="1"/>
  <c r="H32" i="11" s="1"/>
  <c r="I33" i="20"/>
  <c r="J33" i="20"/>
  <c r="K33" i="20"/>
  <c r="L33" i="20"/>
  <c r="L34" i="20"/>
  <c r="L35" i="20"/>
  <c r="D36" i="20"/>
  <c r="E36" i="20"/>
  <c r="F36" i="20"/>
  <c r="G36" i="20"/>
  <c r="H36" i="20"/>
  <c r="I36" i="20"/>
  <c r="I36" i="11" s="1"/>
  <c r="J36" i="20"/>
  <c r="K36" i="20"/>
  <c r="L37" i="20"/>
  <c r="L36" i="20" s="1"/>
  <c r="L36" i="11" s="1"/>
  <c r="L38" i="20"/>
  <c r="D39" i="20"/>
  <c r="E39" i="20"/>
  <c r="F39" i="20"/>
  <c r="F39" i="11" s="1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K42" i="11" s="1"/>
  <c r="L43" i="20"/>
  <c r="L42" i="20" s="1"/>
  <c r="L42" i="11" s="1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J48" i="20"/>
  <c r="L50" i="20"/>
  <c r="L51" i="20"/>
  <c r="L52" i="20"/>
  <c r="F55" i="20"/>
  <c r="I55" i="20"/>
  <c r="I55" i="11" s="1"/>
  <c r="D56" i="20"/>
  <c r="D55" i="20" s="1"/>
  <c r="D55" i="11" s="1"/>
  <c r="E56" i="20"/>
  <c r="E55" i="20" s="1"/>
  <c r="F56" i="20"/>
  <c r="G56" i="20"/>
  <c r="H56" i="20"/>
  <c r="I56" i="20"/>
  <c r="J56" i="20"/>
  <c r="J55" i="20" s="1"/>
  <c r="J71" i="20" s="1"/>
  <c r="J71" i="11" s="1"/>
  <c r="K56" i="20"/>
  <c r="K55" i="20" s="1"/>
  <c r="L57" i="20"/>
  <c r="L56" i="20" s="1"/>
  <c r="L58" i="20"/>
  <c r="D59" i="20"/>
  <c r="E59" i="20"/>
  <c r="E59" i="11" s="1"/>
  <c r="F59" i="20"/>
  <c r="G59" i="20"/>
  <c r="H59" i="20"/>
  <c r="I59" i="20"/>
  <c r="J59" i="20"/>
  <c r="K59" i="20"/>
  <c r="L60" i="20"/>
  <c r="L61" i="20"/>
  <c r="D62" i="20"/>
  <c r="E62" i="20"/>
  <c r="F62" i="20"/>
  <c r="G62" i="20"/>
  <c r="H62" i="20"/>
  <c r="I62" i="20"/>
  <c r="J62" i="20"/>
  <c r="J62" i="11" s="1"/>
  <c r="K62" i="20"/>
  <c r="L63" i="20"/>
  <c r="L62" i="20" s="1"/>
  <c r="L62" i="11" s="1"/>
  <c r="L64" i="20"/>
  <c r="D65" i="20"/>
  <c r="E65" i="20"/>
  <c r="F65" i="20"/>
  <c r="G65" i="20"/>
  <c r="G65" i="11" s="1"/>
  <c r="H65" i="20"/>
  <c r="I65" i="20"/>
  <c r="J65" i="20"/>
  <c r="K65" i="20"/>
  <c r="L65" i="20"/>
  <c r="L66" i="20"/>
  <c r="L67" i="20"/>
  <c r="D68" i="20"/>
  <c r="E68" i="20"/>
  <c r="F68" i="20"/>
  <c r="G68" i="20"/>
  <c r="H68" i="20"/>
  <c r="I68" i="20"/>
  <c r="J68" i="20"/>
  <c r="K68" i="20"/>
  <c r="L68" i="20"/>
  <c r="L69" i="20"/>
  <c r="L70" i="20"/>
  <c r="F71" i="20"/>
  <c r="L72" i="20"/>
  <c r="L73" i="20"/>
  <c r="L74" i="20"/>
  <c r="L75" i="20"/>
  <c r="K13" i="11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J55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F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L13" i="21"/>
  <c r="D14" i="21"/>
  <c r="E14" i="21"/>
  <c r="E13" i="21" s="1"/>
  <c r="F14" i="21"/>
  <c r="G14" i="21"/>
  <c r="G13" i="21" s="1"/>
  <c r="G13" i="12" s="1"/>
  <c r="H14" i="21"/>
  <c r="H13" i="21" s="1"/>
  <c r="I14" i="21"/>
  <c r="I13" i="21" s="1"/>
  <c r="J14" i="21"/>
  <c r="L14" i="21"/>
  <c r="K15" i="21"/>
  <c r="K14" i="21" s="1"/>
  <c r="K16" i="21"/>
  <c r="M16" i="21"/>
  <c r="D17" i="21"/>
  <c r="D17" i="12" s="1"/>
  <c r="E17" i="21"/>
  <c r="F17" i="21"/>
  <c r="G17" i="21"/>
  <c r="H17" i="21"/>
  <c r="I17" i="21"/>
  <c r="J17" i="21"/>
  <c r="K17" i="21"/>
  <c r="L17" i="21"/>
  <c r="L17" i="12" s="1"/>
  <c r="K18" i="21"/>
  <c r="M18" i="21" s="1"/>
  <c r="K19" i="21"/>
  <c r="M19" i="21"/>
  <c r="D20" i="21"/>
  <c r="E20" i="21"/>
  <c r="F20" i="21"/>
  <c r="F20" i="12" s="1"/>
  <c r="G20" i="21"/>
  <c r="H20" i="21"/>
  <c r="I20" i="21"/>
  <c r="J20" i="21"/>
  <c r="L20" i="21"/>
  <c r="K21" i="21"/>
  <c r="K22" i="21"/>
  <c r="M22" i="21" s="1"/>
  <c r="M22" i="12" s="1"/>
  <c r="D23" i="21"/>
  <c r="E23" i="21"/>
  <c r="F23" i="21"/>
  <c r="G23" i="21"/>
  <c r="H23" i="21"/>
  <c r="H23" i="12" s="1"/>
  <c r="I23" i="21"/>
  <c r="J23" i="21"/>
  <c r="L23" i="21"/>
  <c r="K24" i="21"/>
  <c r="K23" i="21" s="1"/>
  <c r="K23" i="12" s="1"/>
  <c r="M24" i="21"/>
  <c r="K25" i="21"/>
  <c r="D26" i="21"/>
  <c r="E26" i="21"/>
  <c r="F26" i="21"/>
  <c r="G26" i="21"/>
  <c r="G29" i="21" s="1"/>
  <c r="G29" i="12" s="1"/>
  <c r="H26" i="21"/>
  <c r="I26" i="21"/>
  <c r="I29" i="21" s="1"/>
  <c r="I29" i="12" s="1"/>
  <c r="J26" i="21"/>
  <c r="L26" i="21"/>
  <c r="K27" i="21"/>
  <c r="K26" i="21" s="1"/>
  <c r="M27" i="21"/>
  <c r="M26" i="21" s="1"/>
  <c r="K28" i="21"/>
  <c r="M28" i="21"/>
  <c r="L29" i="21"/>
  <c r="L29" i="12" s="1"/>
  <c r="D33" i="21"/>
  <c r="D32" i="21" s="1"/>
  <c r="D48" i="21" s="1"/>
  <c r="E33" i="21"/>
  <c r="E32" i="21" s="1"/>
  <c r="E32" i="12" s="1"/>
  <c r="F33" i="21"/>
  <c r="G33" i="21"/>
  <c r="G32" i="21" s="1"/>
  <c r="G32" i="12" s="1"/>
  <c r="H33" i="21"/>
  <c r="I33" i="21"/>
  <c r="J33" i="21"/>
  <c r="L33" i="21"/>
  <c r="K34" i="21"/>
  <c r="K33" i="21" s="1"/>
  <c r="M34" i="21"/>
  <c r="K35" i="21"/>
  <c r="D36" i="21"/>
  <c r="E36" i="21"/>
  <c r="F36" i="21"/>
  <c r="G36" i="21"/>
  <c r="H36" i="21"/>
  <c r="I36" i="21"/>
  <c r="I32" i="21" s="1"/>
  <c r="J36" i="21"/>
  <c r="J36" i="12" s="1"/>
  <c r="L36" i="21"/>
  <c r="K37" i="21"/>
  <c r="K36" i="21" s="1"/>
  <c r="M37" i="21"/>
  <c r="M36" i="21" s="1"/>
  <c r="M36" i="12" s="1"/>
  <c r="K38" i="21"/>
  <c r="M38" i="21"/>
  <c r="D39" i="21"/>
  <c r="D39" i="12" s="1"/>
  <c r="E39" i="21"/>
  <c r="F39" i="21"/>
  <c r="G39" i="21"/>
  <c r="H39" i="21"/>
  <c r="I39" i="21"/>
  <c r="J39" i="21"/>
  <c r="K39" i="21"/>
  <c r="L39" i="21"/>
  <c r="L39" i="12" s="1"/>
  <c r="K40" i="21"/>
  <c r="M40" i="21" s="1"/>
  <c r="K41" i="21"/>
  <c r="D42" i="21"/>
  <c r="E42" i="21"/>
  <c r="F42" i="21"/>
  <c r="F42" i="12" s="1"/>
  <c r="G42" i="21"/>
  <c r="H42" i="21"/>
  <c r="I42" i="21"/>
  <c r="J42" i="21"/>
  <c r="L42" i="21"/>
  <c r="K43" i="21"/>
  <c r="K44" i="21"/>
  <c r="M44" i="21" s="1"/>
  <c r="M44" i="12" s="1"/>
  <c r="D45" i="21"/>
  <c r="E45" i="21"/>
  <c r="F45" i="21"/>
  <c r="G45" i="21"/>
  <c r="G48" i="21" s="1"/>
  <c r="G48" i="12" s="1"/>
  <c r="H45" i="21"/>
  <c r="I45" i="21"/>
  <c r="J45" i="21"/>
  <c r="L45" i="21"/>
  <c r="K46" i="21"/>
  <c r="M46" i="21"/>
  <c r="K47" i="21"/>
  <c r="K50" i="21"/>
  <c r="K51" i="21"/>
  <c r="M51" i="21"/>
  <c r="K52" i="21"/>
  <c r="M52" i="21" s="1"/>
  <c r="M52" i="12" s="1"/>
  <c r="D56" i="21"/>
  <c r="E56" i="21"/>
  <c r="E55" i="21" s="1"/>
  <c r="E55" i="12" s="1"/>
  <c r="F56" i="21"/>
  <c r="G56" i="21"/>
  <c r="G55" i="21" s="1"/>
  <c r="G55" i="12" s="1"/>
  <c r="H56" i="21"/>
  <c r="I56" i="21"/>
  <c r="J56" i="21"/>
  <c r="L56" i="21"/>
  <c r="L55" i="21" s="1"/>
  <c r="K57" i="21"/>
  <c r="M57" i="21"/>
  <c r="K58" i="21"/>
  <c r="D59" i="21"/>
  <c r="E59" i="21"/>
  <c r="F59" i="21"/>
  <c r="G59" i="21"/>
  <c r="H59" i="21"/>
  <c r="I59" i="21"/>
  <c r="I55" i="21" s="1"/>
  <c r="J59" i="21"/>
  <c r="J59" i="12" s="1"/>
  <c r="L59" i="21"/>
  <c r="K60" i="21"/>
  <c r="K59" i="21" s="1"/>
  <c r="K59" i="12" s="1"/>
  <c r="K61" i="21"/>
  <c r="M61" i="21"/>
  <c r="D62" i="21"/>
  <c r="D62" i="12" s="1"/>
  <c r="E62" i="21"/>
  <c r="F62" i="21"/>
  <c r="G62" i="21"/>
  <c r="H62" i="21"/>
  <c r="I62" i="21"/>
  <c r="J62" i="21"/>
  <c r="K62" i="21"/>
  <c r="L62" i="21"/>
  <c r="L62" i="12" s="1"/>
  <c r="K63" i="21"/>
  <c r="M63" i="21" s="1"/>
  <c r="M62" i="21" s="1"/>
  <c r="M62" i="12" s="1"/>
  <c r="K64" i="21"/>
  <c r="M64" i="21"/>
  <c r="D65" i="21"/>
  <c r="E65" i="21"/>
  <c r="F65" i="21"/>
  <c r="F65" i="12" s="1"/>
  <c r="G65" i="21"/>
  <c r="H65" i="21"/>
  <c r="I65" i="21"/>
  <c r="J65" i="21"/>
  <c r="L65" i="21"/>
  <c r="K66" i="21"/>
  <c r="K67" i="21"/>
  <c r="M67" i="21" s="1"/>
  <c r="D68" i="21"/>
  <c r="E68" i="21"/>
  <c r="F68" i="21"/>
  <c r="G68" i="21"/>
  <c r="G71" i="21" s="1"/>
  <c r="G71" i="12" s="1"/>
  <c r="H68" i="21"/>
  <c r="I68" i="21"/>
  <c r="J68" i="21"/>
  <c r="L68" i="21"/>
  <c r="K69" i="21"/>
  <c r="M69" i="21"/>
  <c r="K70" i="21"/>
  <c r="M70" i="21" s="1"/>
  <c r="K73" i="21"/>
  <c r="M73" i="21"/>
  <c r="K74" i="21"/>
  <c r="M74" i="21"/>
  <c r="K75" i="21"/>
  <c r="M75" i="21" s="1"/>
  <c r="I13" i="12"/>
  <c r="D14" i="12"/>
  <c r="E14" i="12"/>
  <c r="F14" i="12"/>
  <c r="G14" i="12"/>
  <c r="H14" i="12"/>
  <c r="I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2" i="12"/>
  <c r="D33" i="12"/>
  <c r="E33" i="12"/>
  <c r="F33" i="12"/>
  <c r="G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L35" i="12"/>
  <c r="D36" i="12"/>
  <c r="E36" i="12"/>
  <c r="F36" i="12"/>
  <c r="G36" i="12"/>
  <c r="H36" i="12"/>
  <c r="I36" i="12"/>
  <c r="K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L47" i="12"/>
  <c r="D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M57" i="12"/>
  <c r="D58" i="12"/>
  <c r="E58" i="12"/>
  <c r="F58" i="12"/>
  <c r="G58" i="12"/>
  <c r="H58" i="12"/>
  <c r="I58" i="12"/>
  <c r="J58" i="12"/>
  <c r="L58" i="12"/>
  <c r="D59" i="12"/>
  <c r="E59" i="12"/>
  <c r="F59" i="12"/>
  <c r="G59" i="12"/>
  <c r="H59" i="12"/>
  <c r="I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M61" i="12"/>
  <c r="E62" i="12"/>
  <c r="F62" i="12"/>
  <c r="G62" i="12"/>
  <c r="H62" i="12"/>
  <c r="I62" i="12"/>
  <c r="J62" i="12"/>
  <c r="K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M69" i="12"/>
  <c r="D70" i="12"/>
  <c r="E70" i="12"/>
  <c r="F70" i="12"/>
  <c r="G70" i="12"/>
  <c r="H70" i="12"/>
  <c r="I70" i="12"/>
  <c r="J70" i="12"/>
  <c r="K70" i="12"/>
  <c r="L70" i="12"/>
  <c r="M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R6" i="22"/>
  <c r="K13" i="22"/>
  <c r="S13" i="22"/>
  <c r="AA13" i="22"/>
  <c r="AI13" i="22"/>
  <c r="AQ13" i="22"/>
  <c r="D14" i="22"/>
  <c r="D13" i="22" s="1"/>
  <c r="E14" i="22"/>
  <c r="E13" i="22" s="1"/>
  <c r="E13" i="13" s="1"/>
  <c r="F14" i="22"/>
  <c r="G14" i="22"/>
  <c r="G14" i="13" s="1"/>
  <c r="H14" i="22"/>
  <c r="I14" i="22"/>
  <c r="J14" i="22"/>
  <c r="J13" i="22" s="1"/>
  <c r="K14" i="22"/>
  <c r="L14" i="22"/>
  <c r="L13" i="22" s="1"/>
  <c r="M14" i="22"/>
  <c r="M13" i="22" s="1"/>
  <c r="M13" i="13" s="1"/>
  <c r="N14" i="22"/>
  <c r="O14" i="22"/>
  <c r="O14" i="13" s="1"/>
  <c r="P14" i="22"/>
  <c r="Q14" i="22"/>
  <c r="R14" i="22"/>
  <c r="R13" i="22" s="1"/>
  <c r="S14" i="22"/>
  <c r="T14" i="22"/>
  <c r="T13" i="22" s="1"/>
  <c r="U14" i="22"/>
  <c r="U13" i="22" s="1"/>
  <c r="U13" i="13" s="1"/>
  <c r="V14" i="22"/>
  <c r="W14" i="22"/>
  <c r="W14" i="13" s="1"/>
  <c r="X14" i="22"/>
  <c r="Y14" i="22"/>
  <c r="Z14" i="22"/>
  <c r="Z13" i="22" s="1"/>
  <c r="AA14" i="22"/>
  <c r="AB14" i="22"/>
  <c r="AB13" i="22" s="1"/>
  <c r="AC14" i="22"/>
  <c r="AC13" i="22" s="1"/>
  <c r="AC13" i="13" s="1"/>
  <c r="AD14" i="22"/>
  <c r="AE14" i="22"/>
  <c r="AE14" i="13" s="1"/>
  <c r="AF14" i="22"/>
  <c r="AG14" i="22"/>
  <c r="AH14" i="22"/>
  <c r="AH13" i="22" s="1"/>
  <c r="AI14" i="22"/>
  <c r="AJ14" i="22"/>
  <c r="AJ13" i="22" s="1"/>
  <c r="AK14" i="22"/>
  <c r="AK13" i="22" s="1"/>
  <c r="AK13" i="13" s="1"/>
  <c r="AL14" i="22"/>
  <c r="AM14" i="22"/>
  <c r="AM14" i="13" s="1"/>
  <c r="AN14" i="22"/>
  <c r="AO14" i="22"/>
  <c r="AP14" i="22"/>
  <c r="AP13" i="22" s="1"/>
  <c r="AQ14" i="22"/>
  <c r="AR14" i="22"/>
  <c r="AR13" i="22" s="1"/>
  <c r="D17" i="22"/>
  <c r="E17" i="22"/>
  <c r="F17" i="22"/>
  <c r="F13" i="22" s="1"/>
  <c r="G17" i="22"/>
  <c r="H17" i="22"/>
  <c r="I17" i="22"/>
  <c r="I17" i="13" s="1"/>
  <c r="J17" i="22"/>
  <c r="K17" i="22"/>
  <c r="L17" i="22"/>
  <c r="M17" i="22"/>
  <c r="N17" i="22"/>
  <c r="N13" i="22" s="1"/>
  <c r="O17" i="22"/>
  <c r="P17" i="22"/>
  <c r="Q17" i="22"/>
  <c r="Q17" i="13" s="1"/>
  <c r="R17" i="22"/>
  <c r="S17" i="22"/>
  <c r="T17" i="22"/>
  <c r="U17" i="22"/>
  <c r="V17" i="22"/>
  <c r="V13" i="22" s="1"/>
  <c r="W17" i="22"/>
  <c r="X17" i="22"/>
  <c r="Y17" i="22"/>
  <c r="Y17" i="13" s="1"/>
  <c r="Z17" i="22"/>
  <c r="AA17" i="22"/>
  <c r="AB17" i="22"/>
  <c r="AC17" i="22"/>
  <c r="AD17" i="22"/>
  <c r="AD13" i="22" s="1"/>
  <c r="AE17" i="22"/>
  <c r="AF17" i="22"/>
  <c r="AG17" i="22"/>
  <c r="AG17" i="13" s="1"/>
  <c r="AH17" i="22"/>
  <c r="AI17" i="22"/>
  <c r="AJ17" i="22"/>
  <c r="AK17" i="22"/>
  <c r="AL17" i="22"/>
  <c r="AL13" i="22" s="1"/>
  <c r="AM17" i="22"/>
  <c r="AN17" i="22"/>
  <c r="AO17" i="22"/>
  <c r="AO17" i="13" s="1"/>
  <c r="AP17" i="22"/>
  <c r="AQ17" i="22"/>
  <c r="AR1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D23" i="22"/>
  <c r="E23" i="22"/>
  <c r="F23" i="22"/>
  <c r="G23" i="22"/>
  <c r="G23" i="13" s="1"/>
  <c r="H23" i="22"/>
  <c r="I23" i="22"/>
  <c r="J23" i="22"/>
  <c r="K23" i="22"/>
  <c r="L23" i="22"/>
  <c r="M23" i="22"/>
  <c r="N23" i="22"/>
  <c r="O23" i="22"/>
  <c r="O23" i="13" s="1"/>
  <c r="P23" i="22"/>
  <c r="Q23" i="22"/>
  <c r="R23" i="22"/>
  <c r="S23" i="22"/>
  <c r="T23" i="22"/>
  <c r="U23" i="22"/>
  <c r="V23" i="22"/>
  <c r="W23" i="22"/>
  <c r="W23" i="13" s="1"/>
  <c r="X23" i="22"/>
  <c r="Y23" i="22"/>
  <c r="Z23" i="22"/>
  <c r="AA23" i="22"/>
  <c r="AB23" i="22"/>
  <c r="AC23" i="22"/>
  <c r="AD23" i="22"/>
  <c r="AE23" i="22"/>
  <c r="AE23" i="13" s="1"/>
  <c r="AF23" i="22"/>
  <c r="AG23" i="22"/>
  <c r="AH23" i="22"/>
  <c r="AI23" i="22"/>
  <c r="AJ23" i="22"/>
  <c r="AK23" i="22"/>
  <c r="AL23" i="22"/>
  <c r="AM23" i="22"/>
  <c r="AM23" i="13" s="1"/>
  <c r="AN23" i="22"/>
  <c r="AO23" i="22"/>
  <c r="AP23" i="22"/>
  <c r="AQ23" i="22"/>
  <c r="AR23" i="22"/>
  <c r="D26" i="22"/>
  <c r="E26" i="22"/>
  <c r="F26" i="22"/>
  <c r="F29" i="22" s="1"/>
  <c r="G26" i="22"/>
  <c r="H26" i="22"/>
  <c r="I26" i="22"/>
  <c r="J26" i="22"/>
  <c r="K26" i="22"/>
  <c r="K26" i="13" s="1"/>
  <c r="L26" i="22"/>
  <c r="M26" i="22"/>
  <c r="N26" i="22"/>
  <c r="N29" i="22" s="1"/>
  <c r="O26" i="22"/>
  <c r="P26" i="22"/>
  <c r="Q26" i="22"/>
  <c r="R26" i="22"/>
  <c r="S26" i="22"/>
  <c r="S26" i="13" s="1"/>
  <c r="T26" i="22"/>
  <c r="U26" i="22"/>
  <c r="V26" i="22"/>
  <c r="V29" i="22" s="1"/>
  <c r="W26" i="22"/>
  <c r="X26" i="22"/>
  <c r="Y26" i="22"/>
  <c r="Z26" i="22"/>
  <c r="AA26" i="22"/>
  <c r="AA26" i="13" s="1"/>
  <c r="AB26" i="22"/>
  <c r="AC26" i="22"/>
  <c r="AD26" i="22"/>
  <c r="AD29" i="22" s="1"/>
  <c r="AE26" i="22"/>
  <c r="AF26" i="22"/>
  <c r="AG26" i="22"/>
  <c r="AH26" i="22"/>
  <c r="AI26" i="22"/>
  <c r="AI26" i="13" s="1"/>
  <c r="AJ26" i="22"/>
  <c r="AK26" i="22"/>
  <c r="AL26" i="22"/>
  <c r="AL29" i="22" s="1"/>
  <c r="AM26" i="22"/>
  <c r="AN26" i="22"/>
  <c r="AO26" i="22"/>
  <c r="AP26" i="22"/>
  <c r="AQ26" i="22"/>
  <c r="AQ26" i="13" s="1"/>
  <c r="AR26" i="22"/>
  <c r="AC29" i="22"/>
  <c r="AC29" i="13" s="1"/>
  <c r="AK29" i="22"/>
  <c r="AK29" i="13" s="1"/>
  <c r="D32" i="22"/>
  <c r="D32" i="13" s="1"/>
  <c r="L32" i="22"/>
  <c r="L32" i="13" s="1"/>
  <c r="T32" i="22"/>
  <c r="T32" i="13" s="1"/>
  <c r="Z32" i="22"/>
  <c r="Z32" i="13" s="1"/>
  <c r="AB32" i="22"/>
  <c r="AB32" i="13" s="1"/>
  <c r="AH32" i="22"/>
  <c r="AH32" i="13" s="1"/>
  <c r="AJ32" i="22"/>
  <c r="AJ32" i="13" s="1"/>
  <c r="AR32" i="22"/>
  <c r="AR32" i="13" s="1"/>
  <c r="D33" i="22"/>
  <c r="E33" i="22"/>
  <c r="E32" i="22" s="1"/>
  <c r="E32" i="13" s="1"/>
  <c r="F33" i="22"/>
  <c r="F32" i="22" s="1"/>
  <c r="F48" i="22" s="1"/>
  <c r="F48" i="13" s="1"/>
  <c r="G33" i="22"/>
  <c r="H33" i="22"/>
  <c r="H32" i="22" s="1"/>
  <c r="H48" i="22" s="1"/>
  <c r="I33" i="22"/>
  <c r="J33" i="22"/>
  <c r="K33" i="22"/>
  <c r="L33" i="22"/>
  <c r="M33" i="22"/>
  <c r="M32" i="22" s="1"/>
  <c r="M32" i="13" s="1"/>
  <c r="N33" i="22"/>
  <c r="N32" i="22" s="1"/>
  <c r="N48" i="22" s="1"/>
  <c r="N48" i="13" s="1"/>
  <c r="O33" i="22"/>
  <c r="P33" i="22"/>
  <c r="P32" i="22" s="1"/>
  <c r="P48" i="22" s="1"/>
  <c r="Q33" i="22"/>
  <c r="R33" i="22"/>
  <c r="S33" i="22"/>
  <c r="T33" i="22"/>
  <c r="U33" i="22"/>
  <c r="U32" i="22" s="1"/>
  <c r="U32" i="13" s="1"/>
  <c r="V33" i="22"/>
  <c r="V32" i="22" s="1"/>
  <c r="W33" i="22"/>
  <c r="X33" i="22"/>
  <c r="X32" i="22" s="1"/>
  <c r="X48" i="22" s="1"/>
  <c r="Y33" i="22"/>
  <c r="Z33" i="22"/>
  <c r="AA33" i="22"/>
  <c r="AB33" i="22"/>
  <c r="AC33" i="22"/>
  <c r="AC32" i="22" s="1"/>
  <c r="AC32" i="13" s="1"/>
  <c r="AD33" i="22"/>
  <c r="AD32" i="22" s="1"/>
  <c r="AE33" i="22"/>
  <c r="AF33" i="22"/>
  <c r="AF32" i="22" s="1"/>
  <c r="AF48" i="22" s="1"/>
  <c r="AG33" i="22"/>
  <c r="AH33" i="22"/>
  <c r="AI33" i="22"/>
  <c r="AJ33" i="22"/>
  <c r="AK33" i="22"/>
  <c r="AK32" i="22" s="1"/>
  <c r="AK32" i="13" s="1"/>
  <c r="AL33" i="22"/>
  <c r="AL32" i="22" s="1"/>
  <c r="AL48" i="22" s="1"/>
  <c r="AL48" i="13" s="1"/>
  <c r="AM33" i="22"/>
  <c r="AN33" i="22"/>
  <c r="AN32" i="22" s="1"/>
  <c r="AN48" i="22" s="1"/>
  <c r="AO33" i="22"/>
  <c r="AP33" i="22"/>
  <c r="AQ33" i="22"/>
  <c r="AR33" i="22"/>
  <c r="D36" i="22"/>
  <c r="E36" i="22"/>
  <c r="F36" i="22"/>
  <c r="G36" i="22"/>
  <c r="G32" i="22" s="1"/>
  <c r="G32" i="13" s="1"/>
  <c r="H36" i="22"/>
  <c r="H36" i="13" s="1"/>
  <c r="I36" i="22"/>
  <c r="J36" i="22"/>
  <c r="J32" i="22" s="1"/>
  <c r="J32" i="13" s="1"/>
  <c r="K36" i="22"/>
  <c r="L36" i="22"/>
  <c r="M36" i="22"/>
  <c r="N36" i="22"/>
  <c r="O36" i="22"/>
  <c r="O32" i="22" s="1"/>
  <c r="O32" i="13" s="1"/>
  <c r="P36" i="22"/>
  <c r="P36" i="13" s="1"/>
  <c r="Q36" i="22"/>
  <c r="R36" i="22"/>
  <c r="R32" i="22" s="1"/>
  <c r="R32" i="13" s="1"/>
  <c r="S36" i="22"/>
  <c r="T36" i="22"/>
  <c r="U36" i="22"/>
  <c r="V36" i="22"/>
  <c r="W36" i="22"/>
  <c r="W32" i="22" s="1"/>
  <c r="W32" i="13" s="1"/>
  <c r="X36" i="22"/>
  <c r="X36" i="13" s="1"/>
  <c r="Y36" i="22"/>
  <c r="Z36" i="22"/>
  <c r="AA36" i="22"/>
  <c r="AB36" i="22"/>
  <c r="AC36" i="22"/>
  <c r="AD36" i="22"/>
  <c r="AE36" i="22"/>
  <c r="AE32" i="22" s="1"/>
  <c r="AE32" i="13" s="1"/>
  <c r="AF36" i="22"/>
  <c r="AF36" i="13" s="1"/>
  <c r="AG36" i="22"/>
  <c r="AH36" i="22"/>
  <c r="AI36" i="22"/>
  <c r="AJ36" i="22"/>
  <c r="AK36" i="22"/>
  <c r="AL36" i="22"/>
  <c r="AM36" i="22"/>
  <c r="AM32" i="22" s="1"/>
  <c r="AM32" i="13" s="1"/>
  <c r="AN36" i="22"/>
  <c r="AN36" i="13" s="1"/>
  <c r="AO36" i="22"/>
  <c r="AP36" i="22"/>
  <c r="AP32" i="22" s="1"/>
  <c r="AP32" i="13" s="1"/>
  <c r="AQ36" i="22"/>
  <c r="AR36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Z48" i="22" s="1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D48" i="22"/>
  <c r="L48" i="22"/>
  <c r="T48" i="22"/>
  <c r="V48" i="22"/>
  <c r="AD48" i="22"/>
  <c r="AD48" i="13" s="1"/>
  <c r="AJ48" i="22"/>
  <c r="AR48" i="22"/>
  <c r="E55" i="22"/>
  <c r="M55" i="22"/>
  <c r="S55" i="22"/>
  <c r="S55" i="13" s="1"/>
  <c r="U55" i="22"/>
  <c r="U55" i="13" s="1"/>
  <c r="AC55" i="22"/>
  <c r="AK55" i="22"/>
  <c r="AQ55" i="22"/>
  <c r="AQ55" i="13" s="1"/>
  <c r="D56" i="22"/>
  <c r="D55" i="22" s="1"/>
  <c r="D55" i="13" s="1"/>
  <c r="E56" i="22"/>
  <c r="F56" i="22"/>
  <c r="G56" i="22"/>
  <c r="H56" i="22"/>
  <c r="I56" i="22"/>
  <c r="J56" i="22"/>
  <c r="K56" i="22"/>
  <c r="L56" i="22"/>
  <c r="L55" i="22" s="1"/>
  <c r="L55" i="13" s="1"/>
  <c r="M56" i="22"/>
  <c r="N56" i="22"/>
  <c r="O56" i="22"/>
  <c r="P56" i="22"/>
  <c r="Q56" i="22"/>
  <c r="R56" i="22"/>
  <c r="S56" i="22"/>
  <c r="T56" i="22"/>
  <c r="T55" i="22" s="1"/>
  <c r="T55" i="13" s="1"/>
  <c r="U56" i="22"/>
  <c r="V56" i="22"/>
  <c r="W56" i="22"/>
  <c r="X56" i="22"/>
  <c r="Y56" i="22"/>
  <c r="Z56" i="22"/>
  <c r="AA56" i="22"/>
  <c r="AB56" i="22"/>
  <c r="AB55" i="22" s="1"/>
  <c r="AB55" i="13" s="1"/>
  <c r="AC56" i="22"/>
  <c r="AD56" i="22"/>
  <c r="AE56" i="22"/>
  <c r="AF56" i="22"/>
  <c r="AG56" i="22"/>
  <c r="AH56" i="22"/>
  <c r="AH55" i="22" s="1"/>
  <c r="AI56" i="22"/>
  <c r="AJ56" i="22"/>
  <c r="AJ55" i="22" s="1"/>
  <c r="AJ71" i="22" s="1"/>
  <c r="AJ71" i="13" s="1"/>
  <c r="AK56" i="22"/>
  <c r="AL56" i="22"/>
  <c r="AM56" i="22"/>
  <c r="AN56" i="22"/>
  <c r="AO56" i="22"/>
  <c r="AP56" i="22"/>
  <c r="AP55" i="22" s="1"/>
  <c r="AP71" i="22" s="1"/>
  <c r="AP71" i="13" s="1"/>
  <c r="AQ56" i="22"/>
  <c r="AR56" i="22"/>
  <c r="AR55" i="22" s="1"/>
  <c r="AR55" i="13" s="1"/>
  <c r="D59" i="22"/>
  <c r="E59" i="22"/>
  <c r="F59" i="22"/>
  <c r="G59" i="22"/>
  <c r="H59" i="22"/>
  <c r="H55" i="22" s="1"/>
  <c r="I59" i="22"/>
  <c r="J59" i="22"/>
  <c r="K59" i="22"/>
  <c r="K59" i="13" s="1"/>
  <c r="L59" i="22"/>
  <c r="M59" i="22"/>
  <c r="N59" i="22"/>
  <c r="O59" i="22"/>
  <c r="P59" i="22"/>
  <c r="P55" i="22" s="1"/>
  <c r="Q59" i="22"/>
  <c r="R59" i="22"/>
  <c r="S59" i="22"/>
  <c r="S59" i="13" s="1"/>
  <c r="T59" i="22"/>
  <c r="U59" i="22"/>
  <c r="V59" i="22"/>
  <c r="W59" i="22"/>
  <c r="X59" i="22"/>
  <c r="X55" i="22" s="1"/>
  <c r="Y59" i="22"/>
  <c r="Z59" i="22"/>
  <c r="AA59" i="22"/>
  <c r="AA55" i="22" s="1"/>
  <c r="AA55" i="13" s="1"/>
  <c r="AB59" i="22"/>
  <c r="AC59" i="22"/>
  <c r="AD59" i="22"/>
  <c r="AE59" i="22"/>
  <c r="AF59" i="22"/>
  <c r="AF55" i="22" s="1"/>
  <c r="AG59" i="22"/>
  <c r="AH59" i="22"/>
  <c r="AI59" i="22"/>
  <c r="AI55" i="22" s="1"/>
  <c r="AI55" i="13" s="1"/>
  <c r="AJ59" i="22"/>
  <c r="AK59" i="22"/>
  <c r="AL59" i="22"/>
  <c r="AM59" i="22"/>
  <c r="AN59" i="22"/>
  <c r="AN55" i="22" s="1"/>
  <c r="AO59" i="22"/>
  <c r="AP59" i="22"/>
  <c r="AQ59" i="22"/>
  <c r="AQ59" i="13" s="1"/>
  <c r="AR59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E71" i="22" s="1"/>
  <c r="E71" i="13" s="1"/>
  <c r="F68" i="22"/>
  <c r="G68" i="22"/>
  <c r="H68" i="22"/>
  <c r="H71" i="22" s="1"/>
  <c r="I68" i="22"/>
  <c r="J68" i="22"/>
  <c r="K68" i="22"/>
  <c r="L68" i="22"/>
  <c r="M68" i="22"/>
  <c r="M71" i="22" s="1"/>
  <c r="M71" i="13" s="1"/>
  <c r="N68" i="22"/>
  <c r="O68" i="22"/>
  <c r="P68" i="22"/>
  <c r="P71" i="22" s="1"/>
  <c r="Q68" i="22"/>
  <c r="R68" i="22"/>
  <c r="S68" i="22"/>
  <c r="T68" i="22"/>
  <c r="U68" i="22"/>
  <c r="U71" i="22" s="1"/>
  <c r="U71" i="13" s="1"/>
  <c r="V68" i="22"/>
  <c r="W68" i="22"/>
  <c r="X68" i="22"/>
  <c r="X71" i="22" s="1"/>
  <c r="Y68" i="22"/>
  <c r="Z68" i="22"/>
  <c r="AA68" i="22"/>
  <c r="AB68" i="22"/>
  <c r="AC68" i="22"/>
  <c r="AD68" i="22"/>
  <c r="AE68" i="22"/>
  <c r="AF68" i="22"/>
  <c r="AF71" i="22" s="1"/>
  <c r="AG68" i="22"/>
  <c r="AH68" i="22"/>
  <c r="AI68" i="22"/>
  <c r="AJ68" i="22"/>
  <c r="AK68" i="22"/>
  <c r="AK71" i="22" s="1"/>
  <c r="AK71" i="13" s="1"/>
  <c r="AL68" i="22"/>
  <c r="AM68" i="22"/>
  <c r="AN68" i="22"/>
  <c r="AN71" i="22" s="1"/>
  <c r="AO68" i="22"/>
  <c r="AP68" i="22"/>
  <c r="AQ68" i="22"/>
  <c r="AR68" i="22"/>
  <c r="L71" i="22"/>
  <c r="AC71" i="22"/>
  <c r="AC71" i="13" s="1"/>
  <c r="F13" i="13"/>
  <c r="K13" i="13"/>
  <c r="N13" i="13"/>
  <c r="S13" i="13"/>
  <c r="V13" i="13"/>
  <c r="AA13" i="13"/>
  <c r="AD13" i="13"/>
  <c r="AI13" i="13"/>
  <c r="AL13" i="13"/>
  <c r="AQ13" i="13"/>
  <c r="D14" i="13"/>
  <c r="E14" i="13"/>
  <c r="F14" i="13"/>
  <c r="H14" i="13"/>
  <c r="I14" i="13"/>
  <c r="J14" i="13"/>
  <c r="K14" i="13"/>
  <c r="L14" i="13"/>
  <c r="M14" i="13"/>
  <c r="N14" i="13"/>
  <c r="P14" i="13"/>
  <c r="Q14" i="13"/>
  <c r="R14" i="13"/>
  <c r="S14" i="13"/>
  <c r="T14" i="13"/>
  <c r="U14" i="13"/>
  <c r="V14" i="13"/>
  <c r="X14" i="13"/>
  <c r="Y14" i="13"/>
  <c r="Z14" i="13"/>
  <c r="AA14" i="13"/>
  <c r="AB14" i="13"/>
  <c r="AC14" i="13"/>
  <c r="AD14" i="13"/>
  <c r="AF14" i="13"/>
  <c r="AG14" i="13"/>
  <c r="AH14" i="13"/>
  <c r="AI14" i="13"/>
  <c r="AJ14" i="13"/>
  <c r="AK14" i="13"/>
  <c r="AL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G17" i="13"/>
  <c r="H17" i="13"/>
  <c r="J17" i="13"/>
  <c r="K17" i="13"/>
  <c r="L17" i="13"/>
  <c r="M17" i="13"/>
  <c r="O17" i="13"/>
  <c r="P17" i="13"/>
  <c r="R17" i="13"/>
  <c r="S17" i="13"/>
  <c r="T17" i="13"/>
  <c r="U17" i="13"/>
  <c r="W17" i="13"/>
  <c r="X17" i="13"/>
  <c r="Z17" i="13"/>
  <c r="AA17" i="13"/>
  <c r="AB17" i="13"/>
  <c r="AC17" i="13"/>
  <c r="AE17" i="13"/>
  <c r="AF17" i="13"/>
  <c r="AH17" i="13"/>
  <c r="AI17" i="13"/>
  <c r="AJ17" i="13"/>
  <c r="AK17" i="13"/>
  <c r="AM17" i="13"/>
  <c r="AN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I20" i="13"/>
  <c r="J20" i="13"/>
  <c r="K20" i="13"/>
  <c r="L20" i="13"/>
  <c r="M20" i="13"/>
  <c r="N20" i="13"/>
  <c r="O20" i="13"/>
  <c r="Q20" i="13"/>
  <c r="R20" i="13"/>
  <c r="S20" i="13"/>
  <c r="T20" i="13"/>
  <c r="U20" i="13"/>
  <c r="V20" i="13"/>
  <c r="W20" i="13"/>
  <c r="Y20" i="13"/>
  <c r="Z20" i="13"/>
  <c r="AA20" i="13"/>
  <c r="AB20" i="13"/>
  <c r="AC20" i="13"/>
  <c r="AD20" i="13"/>
  <c r="AE20" i="13"/>
  <c r="AG20" i="13"/>
  <c r="AH20" i="13"/>
  <c r="AI20" i="13"/>
  <c r="AJ20" i="13"/>
  <c r="AK20" i="13"/>
  <c r="AL20" i="13"/>
  <c r="AM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H23" i="13"/>
  <c r="I23" i="13"/>
  <c r="J23" i="13"/>
  <c r="K23" i="13"/>
  <c r="L23" i="13"/>
  <c r="M23" i="13"/>
  <c r="N23" i="13"/>
  <c r="P23" i="13"/>
  <c r="Q23" i="13"/>
  <c r="R23" i="13"/>
  <c r="S23" i="13"/>
  <c r="T23" i="13"/>
  <c r="U23" i="13"/>
  <c r="V23" i="13"/>
  <c r="X23" i="13"/>
  <c r="Y23" i="13"/>
  <c r="Z23" i="13"/>
  <c r="AA23" i="13"/>
  <c r="AB23" i="13"/>
  <c r="AC23" i="13"/>
  <c r="AD23" i="13"/>
  <c r="AF23" i="13"/>
  <c r="AG23" i="13"/>
  <c r="AH23" i="13"/>
  <c r="AI23" i="13"/>
  <c r="AJ23" i="13"/>
  <c r="AK23" i="13"/>
  <c r="AL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L26" i="13"/>
  <c r="M26" i="13"/>
  <c r="N26" i="13"/>
  <c r="O26" i="13"/>
  <c r="P26" i="13"/>
  <c r="Q26" i="13"/>
  <c r="R26" i="13"/>
  <c r="T26" i="13"/>
  <c r="U26" i="13"/>
  <c r="V26" i="13"/>
  <c r="W26" i="13"/>
  <c r="X26" i="13"/>
  <c r="Y26" i="13"/>
  <c r="Z26" i="13"/>
  <c r="AB26" i="13"/>
  <c r="AC26" i="13"/>
  <c r="AD26" i="13"/>
  <c r="AE26" i="13"/>
  <c r="AF26" i="13"/>
  <c r="AG26" i="13"/>
  <c r="AH26" i="13"/>
  <c r="AJ26" i="13"/>
  <c r="AK26" i="13"/>
  <c r="AL26" i="13"/>
  <c r="AM26" i="13"/>
  <c r="AN26" i="13"/>
  <c r="AO26" i="13"/>
  <c r="AP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F29" i="13"/>
  <c r="N29" i="13"/>
  <c r="V29" i="13"/>
  <c r="AD29" i="13"/>
  <c r="AL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F32" i="13"/>
  <c r="N32" i="13"/>
  <c r="P32" i="13"/>
  <c r="V32" i="13"/>
  <c r="AD32" i="13"/>
  <c r="AF32" i="13"/>
  <c r="AL32" i="13"/>
  <c r="D33" i="13"/>
  <c r="E33" i="13"/>
  <c r="F33" i="13"/>
  <c r="G33" i="13"/>
  <c r="H33" i="13"/>
  <c r="J33" i="13"/>
  <c r="L33" i="13"/>
  <c r="M33" i="13"/>
  <c r="N33" i="13"/>
  <c r="O33" i="13"/>
  <c r="P33" i="13"/>
  <c r="R33" i="13"/>
  <c r="T33" i="13"/>
  <c r="U33" i="13"/>
  <c r="V33" i="13"/>
  <c r="W33" i="13"/>
  <c r="X33" i="13"/>
  <c r="Z33" i="13"/>
  <c r="AB33" i="13"/>
  <c r="AC33" i="13"/>
  <c r="AD33" i="13"/>
  <c r="AE33" i="13"/>
  <c r="AF33" i="13"/>
  <c r="AH33" i="13"/>
  <c r="AJ33" i="13"/>
  <c r="AK33" i="13"/>
  <c r="AL33" i="13"/>
  <c r="AM33" i="13"/>
  <c r="AN33" i="13"/>
  <c r="AP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I36" i="13"/>
  <c r="J36" i="13"/>
  <c r="K36" i="13"/>
  <c r="L36" i="13"/>
  <c r="M36" i="13"/>
  <c r="N36" i="13"/>
  <c r="O36" i="13"/>
  <c r="Q36" i="13"/>
  <c r="R36" i="13"/>
  <c r="S36" i="13"/>
  <c r="T36" i="13"/>
  <c r="U36" i="13"/>
  <c r="V36" i="13"/>
  <c r="W36" i="13"/>
  <c r="Y36" i="13"/>
  <c r="Z36" i="13"/>
  <c r="AA36" i="13"/>
  <c r="AB36" i="13"/>
  <c r="AC36" i="13"/>
  <c r="AD36" i="13"/>
  <c r="AE36" i="13"/>
  <c r="AG36" i="13"/>
  <c r="AH36" i="13"/>
  <c r="AI36" i="13"/>
  <c r="AJ36" i="13"/>
  <c r="AK36" i="13"/>
  <c r="AL36" i="13"/>
  <c r="AM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H45" i="13"/>
  <c r="I45" i="13"/>
  <c r="J45" i="13"/>
  <c r="K45" i="13"/>
  <c r="L45" i="13"/>
  <c r="M45" i="13"/>
  <c r="N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H48" i="13"/>
  <c r="L48" i="13"/>
  <c r="P48" i="13"/>
  <c r="T48" i="13"/>
  <c r="V48" i="13"/>
  <c r="X48" i="13"/>
  <c r="Z48" i="13"/>
  <c r="AF48" i="13"/>
  <c r="AJ48" i="13"/>
  <c r="AN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E55" i="13"/>
  <c r="H55" i="13"/>
  <c r="M55" i="13"/>
  <c r="P55" i="13"/>
  <c r="X55" i="13"/>
  <c r="AC55" i="13"/>
  <c r="AF55" i="13"/>
  <c r="AK55" i="13"/>
  <c r="AN55" i="13"/>
  <c r="AP55" i="13"/>
  <c r="E56" i="13"/>
  <c r="F56" i="13"/>
  <c r="G56" i="13"/>
  <c r="H56" i="13"/>
  <c r="I56" i="13"/>
  <c r="J56" i="13"/>
  <c r="K56" i="13"/>
  <c r="M56" i="13"/>
  <c r="N56" i="13"/>
  <c r="O56" i="13"/>
  <c r="P56" i="13"/>
  <c r="Q56" i="13"/>
  <c r="R56" i="13"/>
  <c r="S56" i="13"/>
  <c r="U56" i="13"/>
  <c r="V56" i="13"/>
  <c r="W56" i="13"/>
  <c r="X56" i="13"/>
  <c r="Y56" i="13"/>
  <c r="Z56" i="13"/>
  <c r="AA56" i="13"/>
  <c r="AC56" i="13"/>
  <c r="AD56" i="13"/>
  <c r="AE56" i="13"/>
  <c r="AF56" i="13"/>
  <c r="AG56" i="13"/>
  <c r="AH56" i="13"/>
  <c r="AI56" i="13"/>
  <c r="AK56" i="13"/>
  <c r="AL56" i="13"/>
  <c r="AM56" i="13"/>
  <c r="AN56" i="13"/>
  <c r="AO56" i="13"/>
  <c r="AP56" i="13"/>
  <c r="AQ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L59" i="13"/>
  <c r="M59" i="13"/>
  <c r="N59" i="13"/>
  <c r="O59" i="13"/>
  <c r="P59" i="13"/>
  <c r="Q59" i="13"/>
  <c r="R59" i="13"/>
  <c r="T59" i="13"/>
  <c r="U59" i="13"/>
  <c r="V59" i="13"/>
  <c r="W59" i="13"/>
  <c r="X59" i="13"/>
  <c r="Y59" i="13"/>
  <c r="Z59" i="13"/>
  <c r="AB59" i="13"/>
  <c r="AC59" i="13"/>
  <c r="AD59" i="13"/>
  <c r="AE59" i="13"/>
  <c r="AF59" i="13"/>
  <c r="AG59" i="13"/>
  <c r="AH59" i="13"/>
  <c r="AJ59" i="13"/>
  <c r="AK59" i="13"/>
  <c r="AL59" i="13"/>
  <c r="AM59" i="13"/>
  <c r="AN59" i="13"/>
  <c r="AO59" i="13"/>
  <c r="AP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I68" i="13"/>
  <c r="J68" i="13"/>
  <c r="K68" i="13"/>
  <c r="L68" i="13"/>
  <c r="M68" i="13"/>
  <c r="N68" i="13"/>
  <c r="O68" i="13"/>
  <c r="Q68" i="13"/>
  <c r="R68" i="13"/>
  <c r="S68" i="13"/>
  <c r="T68" i="13"/>
  <c r="U68" i="13"/>
  <c r="V68" i="13"/>
  <c r="W68" i="13"/>
  <c r="Y68" i="13"/>
  <c r="Z68" i="13"/>
  <c r="AA68" i="13"/>
  <c r="AB68" i="13"/>
  <c r="AC68" i="13"/>
  <c r="AD68" i="13"/>
  <c r="AE68" i="13"/>
  <c r="AG68" i="13"/>
  <c r="AH68" i="13"/>
  <c r="AI68" i="13"/>
  <c r="AJ68" i="13"/>
  <c r="AK68" i="13"/>
  <c r="AL68" i="13"/>
  <c r="AM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H71" i="13"/>
  <c r="L71" i="13"/>
  <c r="P71" i="13"/>
  <c r="X71" i="13"/>
  <c r="AF71" i="13"/>
  <c r="AN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12" i="23"/>
  <c r="D12" i="14" s="1"/>
  <c r="E12" i="23"/>
  <c r="E12" i="14" s="1"/>
  <c r="F12" i="23"/>
  <c r="G12" i="23"/>
  <c r="H12" i="23"/>
  <c r="I12" i="23"/>
  <c r="J12" i="23"/>
  <c r="J12" i="14" s="1"/>
  <c r="K12" i="23"/>
  <c r="K12" i="14" s="1"/>
  <c r="L12" i="23"/>
  <c r="L12" i="14" s="1"/>
  <c r="M12" i="23"/>
  <c r="M12" i="14" s="1"/>
  <c r="M13" i="23"/>
  <c r="M14" i="23"/>
  <c r="D15" i="23"/>
  <c r="E15" i="23"/>
  <c r="F15" i="23"/>
  <c r="F15" i="14" s="1"/>
  <c r="G15" i="23"/>
  <c r="G15" i="14" s="1"/>
  <c r="H15" i="23"/>
  <c r="H15" i="14" s="1"/>
  <c r="I15" i="23"/>
  <c r="I15" i="14" s="1"/>
  <c r="J15" i="23"/>
  <c r="K15" i="23"/>
  <c r="L15" i="23"/>
  <c r="M16" i="23"/>
  <c r="M16" i="14" s="1"/>
  <c r="M17" i="23"/>
  <c r="M17" i="14" s="1"/>
  <c r="D18" i="23"/>
  <c r="D18" i="14" s="1"/>
  <c r="E18" i="23"/>
  <c r="E18" i="14" s="1"/>
  <c r="F18" i="23"/>
  <c r="G18" i="23"/>
  <c r="H18" i="23"/>
  <c r="I18" i="23"/>
  <c r="J18" i="23"/>
  <c r="J18" i="14" s="1"/>
  <c r="K18" i="23"/>
  <c r="K18" i="14" s="1"/>
  <c r="L18" i="23"/>
  <c r="L18" i="14" s="1"/>
  <c r="M18" i="23"/>
  <c r="M18" i="14" s="1"/>
  <c r="M19" i="23"/>
  <c r="M20" i="23"/>
  <c r="D21" i="23"/>
  <c r="E21" i="23"/>
  <c r="F21" i="23"/>
  <c r="F24" i="23" s="1"/>
  <c r="F24" i="14" s="1"/>
  <c r="G21" i="23"/>
  <c r="G24" i="23" s="1"/>
  <c r="G24" i="14" s="1"/>
  <c r="H21" i="23"/>
  <c r="I21" i="23"/>
  <c r="J21" i="23"/>
  <c r="K21" i="23"/>
  <c r="L21" i="23"/>
  <c r="M22" i="23"/>
  <c r="M21" i="23" s="1"/>
  <c r="M21" i="14" s="1"/>
  <c r="M23" i="23"/>
  <c r="D24" i="23"/>
  <c r="D24" i="14" s="1"/>
  <c r="J24" i="23"/>
  <c r="K24" i="23"/>
  <c r="J28" i="23"/>
  <c r="K28" i="23"/>
  <c r="D29" i="23"/>
  <c r="E29" i="23"/>
  <c r="F29" i="23"/>
  <c r="F28" i="23" s="1"/>
  <c r="F28" i="14" s="1"/>
  <c r="G29" i="23"/>
  <c r="G28" i="23" s="1"/>
  <c r="G28" i="14" s="1"/>
  <c r="H29" i="23"/>
  <c r="I29" i="23"/>
  <c r="J29" i="23"/>
  <c r="K29" i="23"/>
  <c r="L29" i="23"/>
  <c r="M30" i="23"/>
  <c r="M29" i="23" s="1"/>
  <c r="M31" i="23"/>
  <c r="D32" i="23"/>
  <c r="D32" i="14" s="1"/>
  <c r="E32" i="23"/>
  <c r="F32" i="23"/>
  <c r="G32" i="23"/>
  <c r="H32" i="23"/>
  <c r="I32" i="23"/>
  <c r="J32" i="23"/>
  <c r="K32" i="23"/>
  <c r="L32" i="23"/>
  <c r="L32" i="14" s="1"/>
  <c r="M32" i="23"/>
  <c r="M33" i="23"/>
  <c r="M34" i="23"/>
  <c r="D35" i="23"/>
  <c r="E35" i="23"/>
  <c r="F35" i="23"/>
  <c r="G35" i="23"/>
  <c r="H35" i="23"/>
  <c r="H35" i="14" s="1"/>
  <c r="I35" i="23"/>
  <c r="I35" i="14" s="1"/>
  <c r="J35" i="23"/>
  <c r="K35" i="23"/>
  <c r="L35" i="23"/>
  <c r="M36" i="23"/>
  <c r="M35" i="23" s="1"/>
  <c r="M35" i="14" s="1"/>
  <c r="M37" i="23"/>
  <c r="D38" i="23"/>
  <c r="D38" i="14" s="1"/>
  <c r="E38" i="23"/>
  <c r="E38" i="14" s="1"/>
  <c r="F38" i="23"/>
  <c r="G38" i="23"/>
  <c r="H38" i="23"/>
  <c r="I38" i="23"/>
  <c r="J38" i="23"/>
  <c r="J38" i="14" s="1"/>
  <c r="K38" i="23"/>
  <c r="L38" i="23"/>
  <c r="L38" i="14" s="1"/>
  <c r="M38" i="23"/>
  <c r="M38" i="14" s="1"/>
  <c r="M39" i="23"/>
  <c r="M40" i="23"/>
  <c r="D41" i="23"/>
  <c r="E41" i="23"/>
  <c r="F41" i="23"/>
  <c r="F44" i="23" s="1"/>
  <c r="F44" i="14" s="1"/>
  <c r="G41" i="23"/>
  <c r="H41" i="23"/>
  <c r="I41" i="23"/>
  <c r="J41" i="23"/>
  <c r="K41" i="23"/>
  <c r="L41" i="23"/>
  <c r="M42" i="23"/>
  <c r="M41" i="23" s="1"/>
  <c r="M41" i="14" s="1"/>
  <c r="M43" i="23"/>
  <c r="J47" i="23"/>
  <c r="K47" i="23"/>
  <c r="D48" i="23"/>
  <c r="E48" i="23"/>
  <c r="F48" i="23"/>
  <c r="F48" i="14" s="1"/>
  <c r="G48" i="23"/>
  <c r="G47" i="23" s="1"/>
  <c r="H48" i="23"/>
  <c r="I48" i="23"/>
  <c r="J48" i="23"/>
  <c r="K48" i="23"/>
  <c r="L48" i="23"/>
  <c r="M49" i="23"/>
  <c r="M49" i="14" s="1"/>
  <c r="M50" i="23"/>
  <c r="D51" i="23"/>
  <c r="E51" i="23"/>
  <c r="E51" i="14" s="1"/>
  <c r="F51" i="23"/>
  <c r="G51" i="23"/>
  <c r="H51" i="23"/>
  <c r="I51" i="23"/>
  <c r="J51" i="23"/>
  <c r="J51" i="14" s="1"/>
  <c r="K51" i="23"/>
  <c r="L51" i="23"/>
  <c r="L51" i="14" s="1"/>
  <c r="M51" i="23"/>
  <c r="M51" i="14" s="1"/>
  <c r="M52" i="23"/>
  <c r="M53" i="23"/>
  <c r="D54" i="23"/>
  <c r="E54" i="23"/>
  <c r="F54" i="23"/>
  <c r="G54" i="23"/>
  <c r="H54" i="23"/>
  <c r="I54" i="23"/>
  <c r="J54" i="23"/>
  <c r="K54" i="23"/>
  <c r="L54" i="23"/>
  <c r="M55" i="23"/>
  <c r="M54" i="23" s="1"/>
  <c r="M54" i="14" s="1"/>
  <c r="M56" i="23"/>
  <c r="D57" i="23"/>
  <c r="D57" i="14" s="1"/>
  <c r="E57" i="23"/>
  <c r="E57" i="14" s="1"/>
  <c r="F57" i="23"/>
  <c r="G57" i="23"/>
  <c r="H57" i="23"/>
  <c r="I57" i="23"/>
  <c r="J57" i="23"/>
  <c r="K57" i="23"/>
  <c r="L57" i="23"/>
  <c r="L57" i="14" s="1"/>
  <c r="M57" i="23"/>
  <c r="M57" i="14" s="1"/>
  <c r="M58" i="23"/>
  <c r="M59" i="23"/>
  <c r="D60" i="23"/>
  <c r="E60" i="23"/>
  <c r="F60" i="23"/>
  <c r="G60" i="23"/>
  <c r="H60" i="23"/>
  <c r="I60" i="23"/>
  <c r="J60" i="23"/>
  <c r="K60" i="23"/>
  <c r="L60" i="23"/>
  <c r="M61" i="23"/>
  <c r="M61" i="14" s="1"/>
  <c r="M62" i="23"/>
  <c r="F12" i="14"/>
  <c r="G12" i="14"/>
  <c r="H12" i="14"/>
  <c r="I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J15" i="14"/>
  <c r="K15" i="14"/>
  <c r="L15" i="14"/>
  <c r="F16" i="14"/>
  <c r="G16" i="14"/>
  <c r="H16" i="14"/>
  <c r="I16" i="14"/>
  <c r="J16" i="14"/>
  <c r="K16" i="14"/>
  <c r="L16" i="14"/>
  <c r="F17" i="14"/>
  <c r="G17" i="14"/>
  <c r="H17" i="14"/>
  <c r="I17" i="14"/>
  <c r="J17" i="14"/>
  <c r="K17" i="14"/>
  <c r="L17" i="14"/>
  <c r="F18" i="14"/>
  <c r="G18" i="14"/>
  <c r="H18" i="14"/>
  <c r="I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J21" i="14"/>
  <c r="K21" i="14"/>
  <c r="L21" i="14"/>
  <c r="D22" i="14"/>
  <c r="E22" i="14"/>
  <c r="F22" i="14"/>
  <c r="G22" i="14"/>
  <c r="H22" i="14"/>
  <c r="I22" i="14"/>
  <c r="J22" i="14"/>
  <c r="K22" i="14"/>
  <c r="L22" i="14"/>
  <c r="D23" i="14"/>
  <c r="E23" i="14"/>
  <c r="F23" i="14"/>
  <c r="G23" i="14"/>
  <c r="H23" i="14"/>
  <c r="I23" i="14"/>
  <c r="J23" i="14"/>
  <c r="K23" i="14"/>
  <c r="L23" i="14"/>
  <c r="M23" i="14"/>
  <c r="J24" i="14"/>
  <c r="K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G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E32" i="14"/>
  <c r="F32" i="14"/>
  <c r="G32" i="14"/>
  <c r="H32" i="14"/>
  <c r="I32" i="14"/>
  <c r="J32" i="14"/>
  <c r="K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F38" i="14"/>
  <c r="G38" i="14"/>
  <c r="H38" i="14"/>
  <c r="I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G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G47" i="14"/>
  <c r="D48" i="14"/>
  <c r="E48" i="14"/>
  <c r="G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F51" i="14"/>
  <c r="G51" i="14"/>
  <c r="H51" i="14"/>
  <c r="I51" i="14"/>
  <c r="K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D56" i="14"/>
  <c r="E56" i="14"/>
  <c r="F56" i="14"/>
  <c r="G56" i="14"/>
  <c r="H56" i="14"/>
  <c r="I56" i="14"/>
  <c r="J56" i="14"/>
  <c r="K56" i="14"/>
  <c r="L56" i="14"/>
  <c r="M56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G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12" i="24"/>
  <c r="D12" i="15" s="1"/>
  <c r="E12" i="24"/>
  <c r="F12" i="24"/>
  <c r="G12" i="24"/>
  <c r="H12" i="24"/>
  <c r="I12" i="24"/>
  <c r="I12" i="15" s="1"/>
  <c r="J12" i="24"/>
  <c r="K12" i="24"/>
  <c r="K12" i="15" s="1"/>
  <c r="L12" i="24"/>
  <c r="L12" i="15" s="1"/>
  <c r="L13" i="24"/>
  <c r="L14" i="24"/>
  <c r="D15" i="24"/>
  <c r="E15" i="24"/>
  <c r="F15" i="24"/>
  <c r="F15" i="15" s="1"/>
  <c r="G15" i="24"/>
  <c r="H15" i="24"/>
  <c r="I15" i="24"/>
  <c r="I15" i="15" s="1"/>
  <c r="J15" i="24"/>
  <c r="K15" i="24"/>
  <c r="L16" i="24"/>
  <c r="L17" i="24"/>
  <c r="L17" i="15" s="1"/>
  <c r="D18" i="24"/>
  <c r="D24" i="24" s="1"/>
  <c r="D24" i="15" s="1"/>
  <c r="E18" i="24"/>
  <c r="F18" i="24"/>
  <c r="G18" i="24"/>
  <c r="H18" i="24"/>
  <c r="I18" i="24"/>
  <c r="J18" i="24"/>
  <c r="K18" i="24"/>
  <c r="K18" i="15" s="1"/>
  <c r="L19" i="24"/>
  <c r="L18" i="24" s="1"/>
  <c r="L20" i="24"/>
  <c r="L20" i="15" s="1"/>
  <c r="D21" i="24"/>
  <c r="E21" i="24"/>
  <c r="F21" i="24"/>
  <c r="G21" i="24"/>
  <c r="H21" i="24"/>
  <c r="H21" i="15" s="1"/>
  <c r="I21" i="24"/>
  <c r="J21" i="24"/>
  <c r="J24" i="24" s="1"/>
  <c r="J24" i="15" s="1"/>
  <c r="K21" i="24"/>
  <c r="L22" i="24"/>
  <c r="L21" i="24" s="1"/>
  <c r="L23" i="24"/>
  <c r="E24" i="24"/>
  <c r="E24" i="15" s="1"/>
  <c r="G24" i="24"/>
  <c r="G24" i="15" s="1"/>
  <c r="D28" i="24"/>
  <c r="D28" i="15" s="1"/>
  <c r="F28" i="24"/>
  <c r="F28" i="15" s="1"/>
  <c r="D29" i="24"/>
  <c r="E29" i="24"/>
  <c r="F29" i="24"/>
  <c r="F29" i="15" s="1"/>
  <c r="G29" i="24"/>
  <c r="H29" i="24"/>
  <c r="I29" i="24"/>
  <c r="I28" i="24" s="1"/>
  <c r="I28" i="15" s="1"/>
  <c r="J29" i="24"/>
  <c r="K29" i="24"/>
  <c r="L30" i="24"/>
  <c r="L31" i="24"/>
  <c r="L31" i="15" s="1"/>
  <c r="D32" i="24"/>
  <c r="E32" i="24"/>
  <c r="F32" i="24"/>
  <c r="G32" i="24"/>
  <c r="H32" i="24"/>
  <c r="H32" i="15" s="1"/>
  <c r="I32" i="24"/>
  <c r="J32" i="24"/>
  <c r="J32" i="15" s="1"/>
  <c r="K32" i="24"/>
  <c r="K32" i="15" s="1"/>
  <c r="L33" i="24"/>
  <c r="L32" i="24" s="1"/>
  <c r="L34" i="24"/>
  <c r="D35" i="24"/>
  <c r="E35" i="24"/>
  <c r="E35" i="15" s="1"/>
  <c r="F35" i="24"/>
  <c r="G35" i="24"/>
  <c r="H35" i="24"/>
  <c r="H35" i="15" s="1"/>
  <c r="I35" i="24"/>
  <c r="J35" i="24"/>
  <c r="K35" i="24"/>
  <c r="L36" i="24"/>
  <c r="L37" i="24"/>
  <c r="D38" i="24"/>
  <c r="D38" i="15" s="1"/>
  <c r="E38" i="24"/>
  <c r="F38" i="24"/>
  <c r="G38" i="24"/>
  <c r="H38" i="24"/>
  <c r="I38" i="24"/>
  <c r="J38" i="24"/>
  <c r="J38" i="15" s="1"/>
  <c r="K38" i="24"/>
  <c r="L39" i="24"/>
  <c r="L40" i="24"/>
  <c r="D41" i="24"/>
  <c r="E41" i="24"/>
  <c r="F41" i="24"/>
  <c r="G41" i="24"/>
  <c r="G41" i="15" s="1"/>
  <c r="H41" i="24"/>
  <c r="I41" i="24"/>
  <c r="J41" i="24"/>
  <c r="K41" i="24"/>
  <c r="L42" i="24"/>
  <c r="L41" i="24" s="1"/>
  <c r="L41" i="15" s="1"/>
  <c r="L43" i="24"/>
  <c r="E47" i="24"/>
  <c r="E47" i="15" s="1"/>
  <c r="F47" i="24"/>
  <c r="D48" i="24"/>
  <c r="D48" i="15" s="1"/>
  <c r="E48" i="24"/>
  <c r="F48" i="24"/>
  <c r="G48" i="24"/>
  <c r="G47" i="24" s="1"/>
  <c r="G63" i="24" s="1"/>
  <c r="H48" i="24"/>
  <c r="H47" i="24" s="1"/>
  <c r="I48" i="24"/>
  <c r="J48" i="24"/>
  <c r="J47" i="24" s="1"/>
  <c r="J63" i="24" s="1"/>
  <c r="K48" i="24"/>
  <c r="L48" i="24"/>
  <c r="L48" i="15" s="1"/>
  <c r="L49" i="24"/>
  <c r="L50" i="24"/>
  <c r="D51" i="24"/>
  <c r="E51" i="24"/>
  <c r="F51" i="24"/>
  <c r="G51" i="24"/>
  <c r="G51" i="15" s="1"/>
  <c r="H51" i="24"/>
  <c r="I51" i="24"/>
  <c r="I51" i="15" s="1"/>
  <c r="J51" i="24"/>
  <c r="K51" i="24"/>
  <c r="L52" i="24"/>
  <c r="L51" i="24" s="1"/>
  <c r="L51" i="15" s="1"/>
  <c r="L53" i="24"/>
  <c r="D54" i="24"/>
  <c r="D54" i="15" s="1"/>
  <c r="E54" i="24"/>
  <c r="F54" i="24"/>
  <c r="F54" i="15" s="1"/>
  <c r="G54" i="24"/>
  <c r="H54" i="24"/>
  <c r="I54" i="24"/>
  <c r="J54" i="24"/>
  <c r="K54" i="24"/>
  <c r="L54" i="24"/>
  <c r="L54" i="15" s="1"/>
  <c r="L55" i="24"/>
  <c r="L56" i="24"/>
  <c r="L56" i="15" s="1"/>
  <c r="D57" i="24"/>
  <c r="E57" i="24"/>
  <c r="F57" i="24"/>
  <c r="G57" i="24"/>
  <c r="H57" i="24"/>
  <c r="I57" i="24"/>
  <c r="I57" i="15" s="1"/>
  <c r="J57" i="24"/>
  <c r="K57" i="24"/>
  <c r="K47" i="24" s="1"/>
  <c r="L57" i="24"/>
  <c r="L58" i="24"/>
  <c r="L59" i="24"/>
  <c r="D60" i="24"/>
  <c r="E60" i="24"/>
  <c r="F60" i="24"/>
  <c r="G60" i="24"/>
  <c r="H60" i="24"/>
  <c r="H63" i="24" s="1"/>
  <c r="I60" i="24"/>
  <c r="J60" i="24"/>
  <c r="K60" i="24"/>
  <c r="L61" i="24"/>
  <c r="L60" i="24" s="1"/>
  <c r="L62" i="24"/>
  <c r="E63" i="24"/>
  <c r="E12" i="15"/>
  <c r="F12" i="15"/>
  <c r="G12" i="15"/>
  <c r="H12" i="15"/>
  <c r="J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G15" i="15"/>
  <c r="J15" i="15"/>
  <c r="K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D18" i="15"/>
  <c r="E18" i="15"/>
  <c r="G18" i="15"/>
  <c r="H18" i="15"/>
  <c r="I18" i="15"/>
  <c r="J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D21" i="15"/>
  <c r="E21" i="15"/>
  <c r="F21" i="15"/>
  <c r="G21" i="15"/>
  <c r="I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G29" i="15"/>
  <c r="H29" i="15"/>
  <c r="I29" i="15"/>
  <c r="J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I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F35" i="15"/>
  <c r="I35" i="15"/>
  <c r="J35" i="15"/>
  <c r="K35" i="15"/>
  <c r="D36" i="15"/>
  <c r="E36" i="15"/>
  <c r="F36" i="15"/>
  <c r="G36" i="15"/>
  <c r="H36" i="15"/>
  <c r="I36" i="15"/>
  <c r="J36" i="15"/>
  <c r="K36" i="15"/>
  <c r="D37" i="15"/>
  <c r="E37" i="15"/>
  <c r="F37" i="15"/>
  <c r="G37" i="15"/>
  <c r="H37" i="15"/>
  <c r="I37" i="15"/>
  <c r="J37" i="15"/>
  <c r="K37" i="15"/>
  <c r="L37" i="15"/>
  <c r="E38" i="15"/>
  <c r="F38" i="15"/>
  <c r="G38" i="15"/>
  <c r="H38" i="15"/>
  <c r="I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H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F47" i="15"/>
  <c r="G47" i="15"/>
  <c r="H47" i="15"/>
  <c r="J47" i="15"/>
  <c r="E48" i="15"/>
  <c r="F48" i="15"/>
  <c r="G48" i="15"/>
  <c r="H48" i="15"/>
  <c r="I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H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D57" i="15"/>
  <c r="E57" i="15"/>
  <c r="F57" i="15"/>
  <c r="G57" i="15"/>
  <c r="H57" i="15"/>
  <c r="J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G60" i="15"/>
  <c r="H60" i="15"/>
  <c r="I60" i="15"/>
  <c r="J60" i="15"/>
  <c r="K60" i="15"/>
  <c r="L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G63" i="15"/>
  <c r="H63" i="15"/>
  <c r="J63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D12" i="25"/>
  <c r="E12" i="25"/>
  <c r="F12" i="25"/>
  <c r="G12" i="25"/>
  <c r="H12" i="25"/>
  <c r="I12" i="25"/>
  <c r="I12" i="16" s="1"/>
  <c r="J12" i="25"/>
  <c r="K12" i="25"/>
  <c r="K12" i="16" s="1"/>
  <c r="L12" i="25"/>
  <c r="K13" i="25"/>
  <c r="M13" i="25" s="1"/>
  <c r="M13" i="16" s="1"/>
  <c r="K14" i="25"/>
  <c r="M14" i="25"/>
  <c r="M14" i="16" s="1"/>
  <c r="D15" i="25"/>
  <c r="E15" i="25"/>
  <c r="E15" i="16" s="1"/>
  <c r="F15" i="25"/>
  <c r="G15" i="25"/>
  <c r="H15" i="25"/>
  <c r="I15" i="25"/>
  <c r="J15" i="25"/>
  <c r="K15" i="25"/>
  <c r="K15" i="16" s="1"/>
  <c r="L15" i="25"/>
  <c r="M16" i="25"/>
  <c r="M16" i="16" s="1"/>
  <c r="M17" i="25"/>
  <c r="D18" i="25"/>
  <c r="E18" i="25"/>
  <c r="F18" i="25"/>
  <c r="F18" i="16" s="1"/>
  <c r="G18" i="25"/>
  <c r="G24" i="25" s="1"/>
  <c r="G24" i="16" s="1"/>
  <c r="H18" i="25"/>
  <c r="I18" i="25"/>
  <c r="I18" i="16" s="1"/>
  <c r="J18" i="25"/>
  <c r="J24" i="25" s="1"/>
  <c r="J24" i="16" s="1"/>
  <c r="L18" i="25"/>
  <c r="M18" i="25" s="1"/>
  <c r="M18" i="16" s="1"/>
  <c r="K19" i="25"/>
  <c r="K18" i="25" s="1"/>
  <c r="K18" i="16" s="1"/>
  <c r="M19" i="25"/>
  <c r="K20" i="25"/>
  <c r="M20" i="25"/>
  <c r="M20" i="16" s="1"/>
  <c r="D21" i="25"/>
  <c r="D24" i="25" s="1"/>
  <c r="D24" i="16" s="1"/>
  <c r="E21" i="25"/>
  <c r="F21" i="25"/>
  <c r="G21" i="25"/>
  <c r="H21" i="25"/>
  <c r="H24" i="25" s="1"/>
  <c r="H24" i="16" s="1"/>
  <c r="I21" i="25"/>
  <c r="I24" i="25" s="1"/>
  <c r="I24" i="16" s="1"/>
  <c r="J21" i="25"/>
  <c r="K21" i="25"/>
  <c r="L21" i="25"/>
  <c r="K22" i="25"/>
  <c r="M22" i="25" s="1"/>
  <c r="M22" i="16" s="1"/>
  <c r="K23" i="25"/>
  <c r="M23" i="25"/>
  <c r="E24" i="25"/>
  <c r="E24" i="16" s="1"/>
  <c r="F24" i="25"/>
  <c r="I28" i="25"/>
  <c r="I28" i="16" s="1"/>
  <c r="D29" i="25"/>
  <c r="E29" i="25"/>
  <c r="F29" i="25"/>
  <c r="G29" i="25"/>
  <c r="G28" i="25" s="1"/>
  <c r="G28" i="16" s="1"/>
  <c r="H29" i="25"/>
  <c r="H29" i="16" s="1"/>
  <c r="I29" i="25"/>
  <c r="J29" i="25"/>
  <c r="L29" i="25"/>
  <c r="K30" i="25"/>
  <c r="M30" i="25"/>
  <c r="K31" i="25"/>
  <c r="K31" i="16" s="1"/>
  <c r="D32" i="25"/>
  <c r="E32" i="25"/>
  <c r="E28" i="25" s="1"/>
  <c r="E28" i="16" s="1"/>
  <c r="F32" i="25"/>
  <c r="F28" i="25" s="1"/>
  <c r="F44" i="25" s="1"/>
  <c r="G32" i="25"/>
  <c r="H32" i="25"/>
  <c r="I32" i="25"/>
  <c r="J32" i="25"/>
  <c r="J32" i="16" s="1"/>
  <c r="L32" i="25"/>
  <c r="K33" i="25"/>
  <c r="M33" i="25" s="1"/>
  <c r="M33" i="16" s="1"/>
  <c r="K34" i="25"/>
  <c r="M34" i="25"/>
  <c r="D35" i="25"/>
  <c r="D35" i="16" s="1"/>
  <c r="E35" i="25"/>
  <c r="F35" i="25"/>
  <c r="G35" i="25"/>
  <c r="G35" i="16" s="1"/>
  <c r="H35" i="25"/>
  <c r="I35" i="25"/>
  <c r="J35" i="25"/>
  <c r="L35" i="25"/>
  <c r="L35" i="16" s="1"/>
  <c r="K36" i="25"/>
  <c r="K37" i="25"/>
  <c r="M37" i="25" s="1"/>
  <c r="M37" i="16" s="1"/>
  <c r="D38" i="25"/>
  <c r="E38" i="25"/>
  <c r="F38" i="25"/>
  <c r="F38" i="16" s="1"/>
  <c r="G38" i="25"/>
  <c r="H38" i="25"/>
  <c r="I38" i="25"/>
  <c r="I38" i="16" s="1"/>
  <c r="J38" i="25"/>
  <c r="L38" i="25"/>
  <c r="K39" i="25"/>
  <c r="K38" i="25" s="1"/>
  <c r="K40" i="25"/>
  <c r="D41" i="25"/>
  <c r="E41" i="25"/>
  <c r="F41" i="25"/>
  <c r="G41" i="25"/>
  <c r="H41" i="25"/>
  <c r="I41" i="25"/>
  <c r="J41" i="25"/>
  <c r="K41" i="25"/>
  <c r="M41" i="25" s="1"/>
  <c r="M41" i="16" s="1"/>
  <c r="K42" i="25"/>
  <c r="M42" i="25" s="1"/>
  <c r="M42" i="16" s="1"/>
  <c r="K43" i="25"/>
  <c r="M43" i="25"/>
  <c r="D47" i="25"/>
  <c r="D47" i="16" s="1"/>
  <c r="J47" i="25"/>
  <c r="J47" i="16" s="1"/>
  <c r="L47" i="25"/>
  <c r="L47" i="16" s="1"/>
  <c r="D48" i="25"/>
  <c r="E48" i="25"/>
  <c r="F48" i="25"/>
  <c r="F47" i="25" s="1"/>
  <c r="F63" i="25" s="1"/>
  <c r="F65" i="25" s="1"/>
  <c r="G48" i="25"/>
  <c r="H48" i="25"/>
  <c r="H47" i="25" s="1"/>
  <c r="I48" i="25"/>
  <c r="I48" i="16" s="1"/>
  <c r="J48" i="25"/>
  <c r="K48" i="25"/>
  <c r="L48" i="25"/>
  <c r="K49" i="25"/>
  <c r="M49" i="25" s="1"/>
  <c r="K50" i="25"/>
  <c r="M50" i="25"/>
  <c r="M50" i="16" s="1"/>
  <c r="D51" i="25"/>
  <c r="E51" i="25"/>
  <c r="E47" i="25" s="1"/>
  <c r="E47" i="16" s="1"/>
  <c r="F51" i="25"/>
  <c r="G51" i="25"/>
  <c r="H51" i="25"/>
  <c r="I51" i="25"/>
  <c r="J51" i="25"/>
  <c r="K51" i="25"/>
  <c r="K51" i="16" s="1"/>
  <c r="L51" i="25"/>
  <c r="M51" i="25"/>
  <c r="M51" i="16" s="1"/>
  <c r="K52" i="25"/>
  <c r="M52" i="25" s="1"/>
  <c r="M52" i="16" s="1"/>
  <c r="K53" i="25"/>
  <c r="M53" i="25" s="1"/>
  <c r="D54" i="25"/>
  <c r="E54" i="25"/>
  <c r="E54" i="16" s="1"/>
  <c r="F54" i="25"/>
  <c r="G54" i="25"/>
  <c r="H54" i="25"/>
  <c r="I54" i="25"/>
  <c r="J54" i="25"/>
  <c r="L54" i="25"/>
  <c r="K55" i="25"/>
  <c r="M55" i="25"/>
  <c r="K56" i="25"/>
  <c r="M56" i="25" s="1"/>
  <c r="M56" i="16" s="1"/>
  <c r="D57" i="25"/>
  <c r="E57" i="25"/>
  <c r="F57" i="25"/>
  <c r="G57" i="25"/>
  <c r="G57" i="16" s="1"/>
  <c r="H57" i="25"/>
  <c r="I57" i="25"/>
  <c r="J57" i="25"/>
  <c r="L57" i="25"/>
  <c r="K58" i="25"/>
  <c r="K57" i="25" s="1"/>
  <c r="K57" i="16" s="1"/>
  <c r="M58" i="25"/>
  <c r="M58" i="16" s="1"/>
  <c r="K59" i="25"/>
  <c r="M59" i="25"/>
  <c r="M59" i="16" s="1"/>
  <c r="D60" i="25"/>
  <c r="E60" i="25"/>
  <c r="F60" i="25"/>
  <c r="G60" i="25"/>
  <c r="H60" i="25"/>
  <c r="H63" i="25" s="1"/>
  <c r="I60" i="25"/>
  <c r="I60" i="16" s="1"/>
  <c r="J60" i="25"/>
  <c r="K60" i="25"/>
  <c r="L60" i="25"/>
  <c r="K61" i="25"/>
  <c r="M61" i="25" s="1"/>
  <c r="K62" i="25"/>
  <c r="M62" i="25"/>
  <c r="M62" i="16" s="1"/>
  <c r="D12" i="16"/>
  <c r="E12" i="16"/>
  <c r="F12" i="16"/>
  <c r="G12" i="16"/>
  <c r="H12" i="16"/>
  <c r="J12" i="16"/>
  <c r="L12" i="16"/>
  <c r="D13" i="16"/>
  <c r="E13" i="16"/>
  <c r="F13" i="16"/>
  <c r="G13" i="16"/>
  <c r="H13" i="16"/>
  <c r="I13" i="16"/>
  <c r="J13" i="16"/>
  <c r="K13" i="16"/>
  <c r="L13" i="16"/>
  <c r="D14" i="16"/>
  <c r="E14" i="16"/>
  <c r="F14" i="16"/>
  <c r="G14" i="16"/>
  <c r="H14" i="16"/>
  <c r="I14" i="16"/>
  <c r="J14" i="16"/>
  <c r="K14" i="16"/>
  <c r="L14" i="16"/>
  <c r="D15" i="16"/>
  <c r="F15" i="16"/>
  <c r="G15" i="16"/>
  <c r="H15" i="16"/>
  <c r="I15" i="16"/>
  <c r="J15" i="16"/>
  <c r="L15" i="16"/>
  <c r="D16" i="16"/>
  <c r="E16" i="16"/>
  <c r="F16" i="16"/>
  <c r="G16" i="16"/>
  <c r="H16" i="16"/>
  <c r="I16" i="16"/>
  <c r="J16" i="16"/>
  <c r="K16" i="16"/>
  <c r="L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G18" i="16"/>
  <c r="H18" i="16"/>
  <c r="J18" i="16"/>
  <c r="L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D21" i="16"/>
  <c r="E21" i="16"/>
  <c r="F21" i="16"/>
  <c r="G21" i="16"/>
  <c r="I21" i="16"/>
  <c r="J21" i="16"/>
  <c r="L21" i="16"/>
  <c r="D22" i="16"/>
  <c r="E22" i="16"/>
  <c r="F22" i="16"/>
  <c r="G22" i="16"/>
  <c r="H22" i="16"/>
  <c r="I22" i="16"/>
  <c r="J22" i="16"/>
  <c r="K22" i="16"/>
  <c r="L22" i="16"/>
  <c r="D23" i="16"/>
  <c r="E23" i="16"/>
  <c r="F23" i="16"/>
  <c r="G23" i="16"/>
  <c r="H23" i="16"/>
  <c r="I23" i="16"/>
  <c r="J23" i="16"/>
  <c r="K23" i="16"/>
  <c r="L23" i="16"/>
  <c r="M23" i="16"/>
  <c r="F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F28" i="16"/>
  <c r="M28" i="16"/>
  <c r="D29" i="16"/>
  <c r="E29" i="16"/>
  <c r="F29" i="16"/>
  <c r="G29" i="16"/>
  <c r="I29" i="16"/>
  <c r="L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L31" i="16"/>
  <c r="F32" i="16"/>
  <c r="G32" i="16"/>
  <c r="H32" i="16"/>
  <c r="I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M34" i="16"/>
  <c r="E35" i="16"/>
  <c r="F35" i="16"/>
  <c r="H35" i="16"/>
  <c r="I35" i="16"/>
  <c r="J35" i="16"/>
  <c r="D36" i="16"/>
  <c r="E36" i="16"/>
  <c r="F36" i="16"/>
  <c r="G36" i="16"/>
  <c r="H36" i="16"/>
  <c r="I36" i="16"/>
  <c r="J36" i="16"/>
  <c r="L36" i="16"/>
  <c r="D37" i="16"/>
  <c r="E37" i="16"/>
  <c r="F37" i="16"/>
  <c r="G37" i="16"/>
  <c r="H37" i="16"/>
  <c r="I37" i="16"/>
  <c r="J37" i="16"/>
  <c r="K37" i="16"/>
  <c r="L37" i="16"/>
  <c r="D38" i="16"/>
  <c r="E38" i="16"/>
  <c r="G38" i="16"/>
  <c r="H38" i="16"/>
  <c r="J38" i="16"/>
  <c r="L38" i="16"/>
  <c r="D39" i="16"/>
  <c r="E39" i="16"/>
  <c r="F39" i="16"/>
  <c r="G39" i="16"/>
  <c r="H39" i="16"/>
  <c r="I39" i="16"/>
  <c r="J39" i="16"/>
  <c r="L39" i="16"/>
  <c r="D40" i="16"/>
  <c r="E40" i="16"/>
  <c r="F40" i="16"/>
  <c r="G40" i="16"/>
  <c r="H40" i="16"/>
  <c r="I40" i="16"/>
  <c r="J40" i="16"/>
  <c r="L40" i="16"/>
  <c r="D41" i="16"/>
  <c r="E41" i="16"/>
  <c r="F41" i="16"/>
  <c r="G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M43" i="16"/>
  <c r="F44" i="16"/>
  <c r="L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F47" i="16"/>
  <c r="H47" i="16"/>
  <c r="M47" i="16"/>
  <c r="D48" i="16"/>
  <c r="E48" i="16"/>
  <c r="F48" i="16"/>
  <c r="G48" i="16"/>
  <c r="H48" i="16"/>
  <c r="J48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D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M53" i="16"/>
  <c r="D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D60" i="16"/>
  <c r="E60" i="16"/>
  <c r="F60" i="16"/>
  <c r="G60" i="16"/>
  <c r="H60" i="16"/>
  <c r="J60" i="16"/>
  <c r="K60" i="16"/>
  <c r="L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F63" i="16"/>
  <c r="H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12" i="26"/>
  <c r="E12" i="26"/>
  <c r="F12" i="26"/>
  <c r="G12" i="26"/>
  <c r="H12" i="26"/>
  <c r="I12" i="26"/>
  <c r="J12" i="26"/>
  <c r="K12" i="26"/>
  <c r="L12" i="26"/>
  <c r="M12" i="26"/>
  <c r="N12" i="26"/>
  <c r="O12" i="26"/>
  <c r="P12" i="26"/>
  <c r="Q12" i="26"/>
  <c r="R12" i="26"/>
  <c r="R24" i="26" s="1"/>
  <c r="R19" i="17" s="1"/>
  <c r="S12" i="26"/>
  <c r="T12" i="26"/>
  <c r="U12" i="26"/>
  <c r="V12" i="26"/>
  <c r="W12" i="26"/>
  <c r="X12" i="26"/>
  <c r="Y12" i="26"/>
  <c r="Z12" i="26"/>
  <c r="AA12" i="26"/>
  <c r="AB12" i="26"/>
  <c r="AC12" i="26"/>
  <c r="AD12" i="26"/>
  <c r="AE12" i="26"/>
  <c r="AF12" i="26"/>
  <c r="AG12" i="26"/>
  <c r="AH12" i="26"/>
  <c r="AH24" i="26" s="1"/>
  <c r="AH19" i="17" s="1"/>
  <c r="AI12" i="26"/>
  <c r="AJ12" i="26"/>
  <c r="AK12" i="26"/>
  <c r="AL12" i="26"/>
  <c r="AM12" i="26"/>
  <c r="AN12" i="26"/>
  <c r="AO12" i="26"/>
  <c r="AP12" i="26"/>
  <c r="AQ12" i="26"/>
  <c r="AR12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F15" i="26"/>
  <c r="AG15" i="26"/>
  <c r="AH15" i="26"/>
  <c r="AI15" i="26"/>
  <c r="AJ15" i="26"/>
  <c r="AK15" i="26"/>
  <c r="AL15" i="26"/>
  <c r="AM15" i="26"/>
  <c r="AN15" i="26"/>
  <c r="AO15" i="26"/>
  <c r="AP15" i="26"/>
  <c r="AQ15" i="26"/>
  <c r="AR15" i="26"/>
  <c r="D18" i="26"/>
  <c r="E18" i="26"/>
  <c r="E24" i="26" s="1"/>
  <c r="E19" i="17" s="1"/>
  <c r="F18" i="26"/>
  <c r="G18" i="26"/>
  <c r="H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U18" i="26"/>
  <c r="U24" i="26" s="1"/>
  <c r="U19" i="17" s="1"/>
  <c r="V18" i="26"/>
  <c r="W18" i="26"/>
  <c r="X18" i="26"/>
  <c r="Y18" i="26"/>
  <c r="Z18" i="26"/>
  <c r="AA18" i="26"/>
  <c r="AB18" i="26"/>
  <c r="AC18" i="26"/>
  <c r="AD18" i="26"/>
  <c r="AE18" i="26"/>
  <c r="AF18" i="26"/>
  <c r="AG18" i="26"/>
  <c r="AH18" i="26"/>
  <c r="AI18" i="26"/>
  <c r="AJ18" i="26"/>
  <c r="AK18" i="26"/>
  <c r="AK24" i="26" s="1"/>
  <c r="AK19" i="17" s="1"/>
  <c r="AL18" i="26"/>
  <c r="AM18" i="26"/>
  <c r="AN18" i="26"/>
  <c r="AO18" i="26"/>
  <c r="AP18" i="26"/>
  <c r="AQ18" i="26"/>
  <c r="AR18" i="26"/>
  <c r="D21" i="26"/>
  <c r="D24" i="26" s="1"/>
  <c r="E21" i="26"/>
  <c r="F21" i="26"/>
  <c r="G21" i="26"/>
  <c r="H21" i="26"/>
  <c r="H24" i="26" s="1"/>
  <c r="I21" i="26"/>
  <c r="J21" i="26"/>
  <c r="K21" i="26"/>
  <c r="L21" i="26"/>
  <c r="L24" i="26" s="1"/>
  <c r="M21" i="26"/>
  <c r="N21" i="26"/>
  <c r="N24" i="26" s="1"/>
  <c r="N19" i="17" s="1"/>
  <c r="O21" i="26"/>
  <c r="P21" i="26"/>
  <c r="P24" i="26" s="1"/>
  <c r="Q21" i="26"/>
  <c r="R21" i="26"/>
  <c r="S21" i="26"/>
  <c r="T21" i="26"/>
  <c r="T24" i="26" s="1"/>
  <c r="U21" i="26"/>
  <c r="V21" i="26"/>
  <c r="W21" i="26"/>
  <c r="X21" i="26"/>
  <c r="X24" i="26" s="1"/>
  <c r="Y21" i="26"/>
  <c r="Z21" i="26"/>
  <c r="AA21" i="26"/>
  <c r="AB21" i="26"/>
  <c r="AB24" i="26" s="1"/>
  <c r="AC21" i="26"/>
  <c r="AD21" i="26"/>
  <c r="AD24" i="26" s="1"/>
  <c r="AD19" i="17" s="1"/>
  <c r="AE21" i="26"/>
  <c r="AF21" i="26"/>
  <c r="AF24" i="26" s="1"/>
  <c r="AG21" i="26"/>
  <c r="AH21" i="26"/>
  <c r="AI21" i="26"/>
  <c r="AJ21" i="26"/>
  <c r="AJ24" i="26" s="1"/>
  <c r="AK21" i="26"/>
  <c r="AL21" i="26"/>
  <c r="AM21" i="26"/>
  <c r="AN21" i="26"/>
  <c r="AN24" i="26" s="1"/>
  <c r="AO21" i="26"/>
  <c r="AP21" i="26"/>
  <c r="AQ21" i="26"/>
  <c r="AR21" i="26"/>
  <c r="AR24" i="26" s="1"/>
  <c r="F24" i="26"/>
  <c r="J24" i="26"/>
  <c r="K24" i="26"/>
  <c r="M24" i="26"/>
  <c r="S24" i="26"/>
  <c r="V24" i="26"/>
  <c r="Z24" i="26"/>
  <c r="AA24" i="26"/>
  <c r="AC24" i="26"/>
  <c r="AI24" i="26"/>
  <c r="AL24" i="26"/>
  <c r="AP24" i="26"/>
  <c r="AQ24" i="26"/>
  <c r="D29" i="26"/>
  <c r="D28" i="26" s="1"/>
  <c r="D23" i="17" s="1"/>
  <c r="E29" i="26"/>
  <c r="F29" i="26"/>
  <c r="G29" i="26"/>
  <c r="H29" i="26"/>
  <c r="I29" i="26"/>
  <c r="I28" i="26" s="1"/>
  <c r="J29" i="26"/>
  <c r="K29" i="26"/>
  <c r="L29" i="26"/>
  <c r="L28" i="26" s="1"/>
  <c r="L23" i="17" s="1"/>
  <c r="M29" i="26"/>
  <c r="N29" i="26"/>
  <c r="O29" i="26"/>
  <c r="P29" i="26"/>
  <c r="Q29" i="26"/>
  <c r="R29" i="26"/>
  <c r="S29" i="26"/>
  <c r="T29" i="26"/>
  <c r="T28" i="26" s="1"/>
  <c r="T23" i="17" s="1"/>
  <c r="U29" i="26"/>
  <c r="V29" i="26"/>
  <c r="W29" i="26"/>
  <c r="X29" i="26"/>
  <c r="Y29" i="26"/>
  <c r="Y28" i="26" s="1"/>
  <c r="Y23" i="17" s="1"/>
  <c r="Z29" i="26"/>
  <c r="AA29" i="26"/>
  <c r="AB29" i="26"/>
  <c r="AB28" i="26" s="1"/>
  <c r="AC29" i="26"/>
  <c r="AD29" i="26"/>
  <c r="AE29" i="26"/>
  <c r="AF29" i="26"/>
  <c r="AG29" i="26"/>
  <c r="AH29" i="26"/>
  <c r="AI29" i="26"/>
  <c r="AJ29" i="26"/>
  <c r="AJ28" i="26" s="1"/>
  <c r="AJ23" i="17" s="1"/>
  <c r="AK29" i="26"/>
  <c r="AL29" i="26"/>
  <c r="AM29" i="26"/>
  <c r="AN29" i="26"/>
  <c r="AO29" i="26"/>
  <c r="AO28" i="26" s="1"/>
  <c r="AP29" i="26"/>
  <c r="AQ29" i="26"/>
  <c r="AR29" i="26"/>
  <c r="AR28" i="26" s="1"/>
  <c r="AR23" i="17" s="1"/>
  <c r="D32" i="26"/>
  <c r="E32" i="26"/>
  <c r="F32" i="26"/>
  <c r="G32" i="26"/>
  <c r="G28" i="26" s="1"/>
  <c r="H32" i="26"/>
  <c r="I32" i="26"/>
  <c r="J32" i="26"/>
  <c r="K32" i="26"/>
  <c r="L32" i="26"/>
  <c r="M32" i="26"/>
  <c r="N32" i="26"/>
  <c r="O32" i="26"/>
  <c r="O28" i="26" s="1"/>
  <c r="P32" i="26"/>
  <c r="Q32" i="26"/>
  <c r="R32" i="26"/>
  <c r="S32" i="26"/>
  <c r="T32" i="26"/>
  <c r="U32" i="26"/>
  <c r="V32" i="26"/>
  <c r="W32" i="26"/>
  <c r="W28" i="26" s="1"/>
  <c r="X32" i="26"/>
  <c r="Y32" i="26"/>
  <c r="Z32" i="26"/>
  <c r="AA32" i="26"/>
  <c r="AB32" i="26"/>
  <c r="AC32" i="26"/>
  <c r="AD32" i="26"/>
  <c r="AE32" i="26"/>
  <c r="AE28" i="26" s="1"/>
  <c r="AF32" i="26"/>
  <c r="AG32" i="26"/>
  <c r="AH32" i="26"/>
  <c r="AI32" i="26"/>
  <c r="AJ32" i="26"/>
  <c r="AK32" i="26"/>
  <c r="AL32" i="26"/>
  <c r="AM32" i="26"/>
  <c r="AM28" i="26" s="1"/>
  <c r="AN32" i="26"/>
  <c r="AO32" i="26"/>
  <c r="AP32" i="26"/>
  <c r="AQ32" i="26"/>
  <c r="AR32" i="26"/>
  <c r="D35" i="26"/>
  <c r="E35" i="26"/>
  <c r="F35" i="26"/>
  <c r="F28" i="26" s="1"/>
  <c r="G35" i="26"/>
  <c r="H35" i="26"/>
  <c r="I35" i="26"/>
  <c r="J35" i="26"/>
  <c r="J28" i="26" s="1"/>
  <c r="J23" i="17" s="1"/>
  <c r="K35" i="26"/>
  <c r="L35" i="26"/>
  <c r="M35" i="26"/>
  <c r="N35" i="26"/>
  <c r="N28" i="26" s="1"/>
  <c r="O35" i="26"/>
  <c r="P35" i="26"/>
  <c r="Q35" i="26"/>
  <c r="Q28" i="26" s="1"/>
  <c r="R35" i="26"/>
  <c r="R28" i="26" s="1"/>
  <c r="R23" i="17" s="1"/>
  <c r="S35" i="26"/>
  <c r="T35" i="26"/>
  <c r="U35" i="26"/>
  <c r="V35" i="26"/>
  <c r="V28" i="26" s="1"/>
  <c r="W35" i="26"/>
  <c r="X35" i="26"/>
  <c r="Y35" i="26"/>
  <c r="Z35" i="26"/>
  <c r="Z28" i="26" s="1"/>
  <c r="Z23" i="17" s="1"/>
  <c r="AA35" i="26"/>
  <c r="AB35" i="26"/>
  <c r="AC35" i="26"/>
  <c r="AD35" i="26"/>
  <c r="AD28" i="26" s="1"/>
  <c r="AE35" i="26"/>
  <c r="AF35" i="26"/>
  <c r="AG35" i="26"/>
  <c r="AG28" i="26" s="1"/>
  <c r="AG23" i="17" s="1"/>
  <c r="AH35" i="26"/>
  <c r="AH28" i="26" s="1"/>
  <c r="AH23" i="17" s="1"/>
  <c r="AI35" i="26"/>
  <c r="AJ35" i="26"/>
  <c r="AK35" i="26"/>
  <c r="AL35" i="26"/>
  <c r="AL28" i="26" s="1"/>
  <c r="AM35" i="26"/>
  <c r="AN35" i="26"/>
  <c r="AO35" i="26"/>
  <c r="AP35" i="26"/>
  <c r="AP28" i="26" s="1"/>
  <c r="AP23" i="17" s="1"/>
  <c r="AQ35" i="26"/>
  <c r="AR35" i="26"/>
  <c r="D38" i="26"/>
  <c r="E38" i="26"/>
  <c r="E28" i="26" s="1"/>
  <c r="E23" i="17" s="1"/>
  <c r="F38" i="26"/>
  <c r="G38" i="26"/>
  <c r="H38" i="26"/>
  <c r="I38" i="26"/>
  <c r="J38" i="26"/>
  <c r="K38" i="26"/>
  <c r="L38" i="26"/>
  <c r="M38" i="26"/>
  <c r="M28" i="26" s="1"/>
  <c r="M23" i="17" s="1"/>
  <c r="N38" i="26"/>
  <c r="O38" i="26"/>
  <c r="P38" i="26"/>
  <c r="Q38" i="26"/>
  <c r="R38" i="26"/>
  <c r="S38" i="26"/>
  <c r="T38" i="26"/>
  <c r="U38" i="26"/>
  <c r="U28" i="26" s="1"/>
  <c r="U23" i="17" s="1"/>
  <c r="V38" i="26"/>
  <c r="W38" i="26"/>
  <c r="X38" i="26"/>
  <c r="Y38" i="26"/>
  <c r="Z38" i="26"/>
  <c r="AA38" i="26"/>
  <c r="AB38" i="26"/>
  <c r="AC38" i="26"/>
  <c r="AC28" i="26" s="1"/>
  <c r="AC23" i="17" s="1"/>
  <c r="AD38" i="26"/>
  <c r="AE38" i="26"/>
  <c r="AF38" i="26"/>
  <c r="AG38" i="26"/>
  <c r="AH38" i="26"/>
  <c r="AI38" i="26"/>
  <c r="AJ38" i="26"/>
  <c r="AK38" i="26"/>
  <c r="AK28" i="26" s="1"/>
  <c r="AK23" i="17" s="1"/>
  <c r="AL38" i="26"/>
  <c r="AM38" i="26"/>
  <c r="AN38" i="26"/>
  <c r="AO38" i="26"/>
  <c r="AP38" i="26"/>
  <c r="AQ38" i="26"/>
  <c r="AR38" i="26"/>
  <c r="D41" i="26"/>
  <c r="D44" i="26" s="1"/>
  <c r="E41" i="26"/>
  <c r="F41" i="26"/>
  <c r="G41" i="26"/>
  <c r="H41" i="26"/>
  <c r="I41" i="26"/>
  <c r="J41" i="26"/>
  <c r="K41" i="26"/>
  <c r="L41" i="26"/>
  <c r="L44" i="26" s="1"/>
  <c r="M41" i="26"/>
  <c r="N41" i="26"/>
  <c r="O41" i="26"/>
  <c r="O44" i="26" s="1"/>
  <c r="O39" i="17" s="1"/>
  <c r="P41" i="26"/>
  <c r="Q41" i="26"/>
  <c r="R41" i="26"/>
  <c r="S41" i="26"/>
  <c r="T41" i="26"/>
  <c r="T44" i="26" s="1"/>
  <c r="U41" i="26"/>
  <c r="V41" i="26"/>
  <c r="W41" i="26"/>
  <c r="W44" i="26" s="1"/>
  <c r="W39" i="17" s="1"/>
  <c r="X41" i="26"/>
  <c r="Y41" i="26"/>
  <c r="Z41" i="26"/>
  <c r="AA41" i="26"/>
  <c r="AB41" i="26"/>
  <c r="AC41" i="26"/>
  <c r="AD41" i="26"/>
  <c r="AE41" i="26"/>
  <c r="AF41" i="26"/>
  <c r="AG41" i="26"/>
  <c r="AG44" i="26" s="1"/>
  <c r="AG39" i="17" s="1"/>
  <c r="AH41" i="26"/>
  <c r="AI41" i="26"/>
  <c r="AJ41" i="26"/>
  <c r="AJ44" i="26" s="1"/>
  <c r="AK41" i="26"/>
  <c r="AL41" i="26"/>
  <c r="AM41" i="26"/>
  <c r="AN41" i="26"/>
  <c r="AO41" i="26"/>
  <c r="AP41" i="26"/>
  <c r="AQ41" i="26"/>
  <c r="AR41" i="26"/>
  <c r="AR44" i="26" s="1"/>
  <c r="F44" i="26"/>
  <c r="G44" i="26"/>
  <c r="N44" i="26"/>
  <c r="V44" i="26"/>
  <c r="AD44" i="26"/>
  <c r="AE44" i="26"/>
  <c r="AL44" i="26"/>
  <c r="AM44" i="26"/>
  <c r="M47" i="26"/>
  <c r="U47" i="26"/>
  <c r="D48" i="26"/>
  <c r="D47" i="26" s="1"/>
  <c r="E48" i="26"/>
  <c r="F48" i="26"/>
  <c r="F47" i="26" s="1"/>
  <c r="F42" i="17" s="1"/>
  <c r="G48" i="26"/>
  <c r="H48" i="26"/>
  <c r="I48" i="26"/>
  <c r="J48" i="26"/>
  <c r="J47" i="26" s="1"/>
  <c r="J42" i="17" s="1"/>
  <c r="K48" i="26"/>
  <c r="K47" i="26" s="1"/>
  <c r="L48" i="26"/>
  <c r="L47" i="26" s="1"/>
  <c r="M48" i="26"/>
  <c r="N48" i="26"/>
  <c r="N47" i="26" s="1"/>
  <c r="N42" i="17" s="1"/>
  <c r="O48" i="26"/>
  <c r="P48" i="26"/>
  <c r="P47" i="26" s="1"/>
  <c r="P42" i="17" s="1"/>
  <c r="Q48" i="26"/>
  <c r="R48" i="26"/>
  <c r="R47" i="26" s="1"/>
  <c r="R42" i="17" s="1"/>
  <c r="S48" i="26"/>
  <c r="S47" i="26" s="1"/>
  <c r="T48" i="26"/>
  <c r="T47" i="26" s="1"/>
  <c r="U48" i="26"/>
  <c r="V48" i="26"/>
  <c r="V47" i="26" s="1"/>
  <c r="V42" i="17" s="1"/>
  <c r="W48" i="26"/>
  <c r="X48" i="26"/>
  <c r="X47" i="26" s="1"/>
  <c r="X42" i="17" s="1"/>
  <c r="Y48" i="26"/>
  <c r="Z48" i="26"/>
  <c r="Z47" i="26" s="1"/>
  <c r="Z42" i="17" s="1"/>
  <c r="AA48" i="26"/>
  <c r="AA47" i="26" s="1"/>
  <c r="AB48" i="26"/>
  <c r="AB47" i="26" s="1"/>
  <c r="AC48" i="26"/>
  <c r="AD48" i="26"/>
  <c r="AD47" i="26" s="1"/>
  <c r="AD42" i="17" s="1"/>
  <c r="AE48" i="26"/>
  <c r="AF48" i="26"/>
  <c r="AF47" i="26" s="1"/>
  <c r="AF42" i="17" s="1"/>
  <c r="AG48" i="26"/>
  <c r="AH48" i="26"/>
  <c r="AH47" i="26" s="1"/>
  <c r="AH42" i="17" s="1"/>
  <c r="AI48" i="26"/>
  <c r="AI47" i="26" s="1"/>
  <c r="AJ48" i="26"/>
  <c r="AJ47" i="26" s="1"/>
  <c r="AK48" i="26"/>
  <c r="AL48" i="26"/>
  <c r="AL47" i="26" s="1"/>
  <c r="AL42" i="17" s="1"/>
  <c r="AM48" i="26"/>
  <c r="AN48" i="26"/>
  <c r="AO48" i="26"/>
  <c r="AP48" i="26"/>
  <c r="AP47" i="26" s="1"/>
  <c r="AP42" i="17" s="1"/>
  <c r="AQ48" i="26"/>
  <c r="AQ47" i="26" s="1"/>
  <c r="AR48" i="26"/>
  <c r="AR47" i="26" s="1"/>
  <c r="D51" i="26"/>
  <c r="E51" i="26"/>
  <c r="E47" i="26" s="1"/>
  <c r="F51" i="26"/>
  <c r="G51" i="26"/>
  <c r="G47" i="26" s="1"/>
  <c r="H51" i="26"/>
  <c r="H47" i="26" s="1"/>
  <c r="H42" i="17" s="1"/>
  <c r="I51" i="26"/>
  <c r="J51" i="26"/>
  <c r="K51" i="26"/>
  <c r="L51" i="26"/>
  <c r="M51" i="26"/>
  <c r="N51" i="26"/>
  <c r="O51" i="26"/>
  <c r="O47" i="26" s="1"/>
  <c r="P51" i="26"/>
  <c r="Q51" i="26"/>
  <c r="R51" i="26"/>
  <c r="S51" i="26"/>
  <c r="T51" i="26"/>
  <c r="U51" i="26"/>
  <c r="V51" i="26"/>
  <c r="W51" i="26"/>
  <c r="X51" i="26"/>
  <c r="Y51" i="26"/>
  <c r="Z51" i="26"/>
  <c r="AA51" i="26"/>
  <c r="AB51" i="26"/>
  <c r="AC51" i="26"/>
  <c r="AC47" i="26" s="1"/>
  <c r="AD51" i="26"/>
  <c r="AE51" i="26"/>
  <c r="AF51" i="26"/>
  <c r="AG51" i="26"/>
  <c r="AH51" i="26"/>
  <c r="AI51" i="26"/>
  <c r="AJ51" i="26"/>
  <c r="AK51" i="26"/>
  <c r="AK47" i="26" s="1"/>
  <c r="AL51" i="26"/>
  <c r="AM51" i="26"/>
  <c r="AM47" i="26" s="1"/>
  <c r="AN51" i="26"/>
  <c r="AN47" i="26" s="1"/>
  <c r="AN42" i="17" s="1"/>
  <c r="AO51" i="26"/>
  <c r="AP51" i="26"/>
  <c r="AQ51" i="26"/>
  <c r="AR51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W47" i="26" s="1"/>
  <c r="X54" i="26"/>
  <c r="Y54" i="26"/>
  <c r="Z54" i="26"/>
  <c r="AA54" i="26"/>
  <c r="AB54" i="26"/>
  <c r="AC54" i="26"/>
  <c r="AD54" i="26"/>
  <c r="AE54" i="26"/>
  <c r="AF54" i="26"/>
  <c r="AG54" i="26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E47" i="26" s="1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F60" i="26"/>
  <c r="F63" i="26" s="1"/>
  <c r="G60" i="26"/>
  <c r="H60" i="26"/>
  <c r="I60" i="26"/>
  <c r="J60" i="26"/>
  <c r="J63" i="26" s="1"/>
  <c r="K60" i="26"/>
  <c r="L60" i="26"/>
  <c r="M60" i="26"/>
  <c r="N60" i="26"/>
  <c r="N63" i="26" s="1"/>
  <c r="O60" i="26"/>
  <c r="P60" i="26"/>
  <c r="P63" i="26" s="1"/>
  <c r="Q60" i="26"/>
  <c r="R60" i="26"/>
  <c r="R63" i="26" s="1"/>
  <c r="S60" i="26"/>
  <c r="T60" i="26"/>
  <c r="U60" i="26"/>
  <c r="V60" i="26"/>
  <c r="V63" i="26" s="1"/>
  <c r="W60" i="26"/>
  <c r="X60" i="26"/>
  <c r="X63" i="26" s="1"/>
  <c r="Y60" i="26"/>
  <c r="Z60" i="26"/>
  <c r="Z63" i="26" s="1"/>
  <c r="AA60" i="26"/>
  <c r="AB60" i="26"/>
  <c r="AC60" i="26"/>
  <c r="AD60" i="26"/>
  <c r="AD63" i="26" s="1"/>
  <c r="AE60" i="26"/>
  <c r="AF60" i="26"/>
  <c r="AF63" i="26" s="1"/>
  <c r="AG60" i="26"/>
  <c r="AH60" i="26"/>
  <c r="AH63" i="26" s="1"/>
  <c r="AI60" i="26"/>
  <c r="AJ60" i="26"/>
  <c r="AK60" i="26"/>
  <c r="AL60" i="26"/>
  <c r="AL63" i="26" s="1"/>
  <c r="AM60" i="26"/>
  <c r="AN60" i="26"/>
  <c r="AO60" i="26"/>
  <c r="AP60" i="26"/>
  <c r="AP63" i="26" s="1"/>
  <c r="AQ60" i="26"/>
  <c r="AR60" i="26"/>
  <c r="D63" i="26"/>
  <c r="L63" i="26"/>
  <c r="M63" i="26"/>
  <c r="T63" i="26"/>
  <c r="U63" i="26"/>
  <c r="AB63" i="26"/>
  <c r="AJ63" i="26"/>
  <c r="AR63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F19" i="17"/>
  <c r="H19" i="17"/>
  <c r="J19" i="17"/>
  <c r="K19" i="17"/>
  <c r="L19" i="17"/>
  <c r="M19" i="17"/>
  <c r="P19" i="17"/>
  <c r="S19" i="17"/>
  <c r="T19" i="17"/>
  <c r="V19" i="17"/>
  <c r="X19" i="17"/>
  <c r="Z19" i="17"/>
  <c r="AA19" i="17"/>
  <c r="AB19" i="17"/>
  <c r="AC19" i="17"/>
  <c r="AF19" i="17"/>
  <c r="AI19" i="17"/>
  <c r="AJ19" i="17"/>
  <c r="AL19" i="17"/>
  <c r="AN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F23" i="17"/>
  <c r="G23" i="17"/>
  <c r="N23" i="17"/>
  <c r="O23" i="17"/>
  <c r="V23" i="17"/>
  <c r="W23" i="17"/>
  <c r="AD23" i="17"/>
  <c r="AE23" i="17"/>
  <c r="AL23" i="17"/>
  <c r="AM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F39" i="17"/>
  <c r="G39" i="17"/>
  <c r="N39" i="17"/>
  <c r="V39" i="17"/>
  <c r="AD39" i="17"/>
  <c r="AE39" i="17"/>
  <c r="AL39" i="17"/>
  <c r="AM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2" i="17"/>
  <c r="L42" i="17"/>
  <c r="M42" i="17"/>
  <c r="T42" i="17"/>
  <c r="U42" i="17"/>
  <c r="AB42" i="17"/>
  <c r="AJ42" i="17"/>
  <c r="AR42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8" i="17"/>
  <c r="L58" i="17"/>
  <c r="M58" i="17"/>
  <c r="T58" i="17"/>
  <c r="U58" i="17"/>
  <c r="AB58" i="17"/>
  <c r="AJ58" i="17"/>
  <c r="AR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D14" i="36"/>
  <c r="D14" i="30" s="1"/>
  <c r="E14" i="36"/>
  <c r="F14" i="36"/>
  <c r="G14" i="36"/>
  <c r="H14" i="36"/>
  <c r="I14" i="36"/>
  <c r="J14" i="36"/>
  <c r="K14" i="36"/>
  <c r="L14" i="36"/>
  <c r="L14" i="30" s="1"/>
  <c r="M15" i="36"/>
  <c r="M14" i="36" s="1"/>
  <c r="M14" i="30" s="1"/>
  <c r="M16" i="36"/>
  <c r="D17" i="36"/>
  <c r="E17" i="36"/>
  <c r="F17" i="36"/>
  <c r="M17" i="36" s="1"/>
  <c r="M17" i="30" s="1"/>
  <c r="G17" i="36"/>
  <c r="H17" i="36"/>
  <c r="I17" i="36"/>
  <c r="J17" i="36"/>
  <c r="K17" i="36"/>
  <c r="L17" i="36"/>
  <c r="M18" i="36"/>
  <c r="M19" i="36"/>
  <c r="D20" i="36"/>
  <c r="E20" i="36"/>
  <c r="F20" i="36"/>
  <c r="G20" i="36"/>
  <c r="H20" i="36"/>
  <c r="I20" i="36"/>
  <c r="J20" i="36"/>
  <c r="K20" i="36"/>
  <c r="L20" i="36"/>
  <c r="M21" i="36"/>
  <c r="M20" i="36" s="1"/>
  <c r="M20" i="30" s="1"/>
  <c r="M22" i="36"/>
  <c r="D23" i="36"/>
  <c r="E23" i="36"/>
  <c r="E26" i="36" s="1"/>
  <c r="E26" i="30" s="1"/>
  <c r="F23" i="36"/>
  <c r="F26" i="36" s="1"/>
  <c r="F26" i="30" s="1"/>
  <c r="G23" i="36"/>
  <c r="G26" i="36" s="1"/>
  <c r="G26" i="30" s="1"/>
  <c r="H23" i="36"/>
  <c r="H26" i="36" s="1"/>
  <c r="H26" i="30" s="1"/>
  <c r="I23" i="36"/>
  <c r="J23" i="36"/>
  <c r="K23" i="36"/>
  <c r="L23" i="36"/>
  <c r="M24" i="36"/>
  <c r="M25" i="36"/>
  <c r="D26" i="36"/>
  <c r="D26" i="30" s="1"/>
  <c r="I26" i="36"/>
  <c r="J26" i="36"/>
  <c r="K26" i="36"/>
  <c r="L26" i="36"/>
  <c r="L26" i="30" s="1"/>
  <c r="D29" i="36"/>
  <c r="E29" i="36"/>
  <c r="F29" i="36"/>
  <c r="G29" i="36"/>
  <c r="H29" i="36"/>
  <c r="I29" i="36"/>
  <c r="J29" i="36"/>
  <c r="J29" i="30" s="1"/>
  <c r="K29" i="36"/>
  <c r="L29" i="36"/>
  <c r="M30" i="36"/>
  <c r="M29" i="36" s="1"/>
  <c r="M29" i="30" s="1"/>
  <c r="M31" i="36"/>
  <c r="D32" i="36"/>
  <c r="M32" i="36" s="1"/>
  <c r="M32" i="30" s="1"/>
  <c r="E32" i="36"/>
  <c r="F32" i="36"/>
  <c r="G32" i="36"/>
  <c r="H32" i="36"/>
  <c r="I32" i="36"/>
  <c r="J32" i="36"/>
  <c r="K32" i="36"/>
  <c r="L32" i="36"/>
  <c r="M33" i="36"/>
  <c r="M34" i="36"/>
  <c r="D35" i="36"/>
  <c r="E35" i="36"/>
  <c r="F35" i="36"/>
  <c r="G35" i="36"/>
  <c r="H35" i="36"/>
  <c r="I35" i="36"/>
  <c r="J35" i="36"/>
  <c r="K35" i="36"/>
  <c r="L35" i="36"/>
  <c r="M36" i="36"/>
  <c r="M35" i="36" s="1"/>
  <c r="M35" i="30" s="1"/>
  <c r="M37" i="36"/>
  <c r="D38" i="36"/>
  <c r="D41" i="36" s="1"/>
  <c r="E38" i="36"/>
  <c r="E41" i="36" s="1"/>
  <c r="E41" i="30" s="1"/>
  <c r="F38" i="36"/>
  <c r="F41" i="36" s="1"/>
  <c r="G38" i="36"/>
  <c r="H38" i="36"/>
  <c r="I38" i="36"/>
  <c r="J38" i="36"/>
  <c r="K38" i="36"/>
  <c r="K41" i="36" s="1"/>
  <c r="K41" i="30" s="1"/>
  <c r="L38" i="36"/>
  <c r="L41" i="36" s="1"/>
  <c r="L41" i="30" s="1"/>
  <c r="M39" i="36"/>
  <c r="M40" i="36"/>
  <c r="G41" i="36"/>
  <c r="H41" i="36"/>
  <c r="I41" i="36"/>
  <c r="J41" i="36"/>
  <c r="E14" i="30"/>
  <c r="F14" i="30"/>
  <c r="G14" i="30"/>
  <c r="H14" i="30"/>
  <c r="I14" i="30"/>
  <c r="J14" i="30"/>
  <c r="K14" i="30"/>
  <c r="D15" i="30"/>
  <c r="E15" i="30"/>
  <c r="F15" i="30"/>
  <c r="G15" i="30"/>
  <c r="H15" i="30"/>
  <c r="I15" i="30"/>
  <c r="J15" i="30"/>
  <c r="K15" i="30"/>
  <c r="L15" i="30"/>
  <c r="M15" i="30"/>
  <c r="D16" i="30"/>
  <c r="E16" i="30"/>
  <c r="F16" i="30"/>
  <c r="G16" i="30"/>
  <c r="H16" i="30"/>
  <c r="I16" i="30"/>
  <c r="J16" i="30"/>
  <c r="K16" i="30"/>
  <c r="L16" i="30"/>
  <c r="M16" i="30"/>
  <c r="D17" i="30"/>
  <c r="E17" i="30"/>
  <c r="F17" i="30"/>
  <c r="G17" i="30"/>
  <c r="H17" i="30"/>
  <c r="I17" i="30"/>
  <c r="J17" i="30"/>
  <c r="K17" i="30"/>
  <c r="L17" i="30"/>
  <c r="D18" i="30"/>
  <c r="E18" i="30"/>
  <c r="F18" i="30"/>
  <c r="G18" i="30"/>
  <c r="H18" i="30"/>
  <c r="I18" i="30"/>
  <c r="J18" i="30"/>
  <c r="K18" i="30"/>
  <c r="L18" i="30"/>
  <c r="M18" i="30"/>
  <c r="D19" i="30"/>
  <c r="E19" i="30"/>
  <c r="F19" i="30"/>
  <c r="G19" i="30"/>
  <c r="H19" i="30"/>
  <c r="I19" i="30"/>
  <c r="J19" i="30"/>
  <c r="K19" i="30"/>
  <c r="L19" i="30"/>
  <c r="M19" i="30"/>
  <c r="D20" i="30"/>
  <c r="E20" i="30"/>
  <c r="F20" i="30"/>
  <c r="G20" i="30"/>
  <c r="H20" i="30"/>
  <c r="I20" i="30"/>
  <c r="J20" i="30"/>
  <c r="K20" i="30"/>
  <c r="L20" i="30"/>
  <c r="D21" i="30"/>
  <c r="E21" i="30"/>
  <c r="F21" i="30"/>
  <c r="G21" i="30"/>
  <c r="H21" i="30"/>
  <c r="I21" i="30"/>
  <c r="J21" i="30"/>
  <c r="K21" i="30"/>
  <c r="L21" i="30"/>
  <c r="M21" i="30"/>
  <c r="D22" i="30"/>
  <c r="E22" i="30"/>
  <c r="F22" i="30"/>
  <c r="G22" i="30"/>
  <c r="H22" i="30"/>
  <c r="I22" i="30"/>
  <c r="J22" i="30"/>
  <c r="K22" i="30"/>
  <c r="L22" i="30"/>
  <c r="M22" i="30"/>
  <c r="D23" i="30"/>
  <c r="E23" i="30"/>
  <c r="F23" i="30"/>
  <c r="G23" i="30"/>
  <c r="H23" i="30"/>
  <c r="I23" i="30"/>
  <c r="J23" i="30"/>
  <c r="K23" i="30"/>
  <c r="L23" i="30"/>
  <c r="D24" i="30"/>
  <c r="E24" i="30"/>
  <c r="F24" i="30"/>
  <c r="G24" i="30"/>
  <c r="H24" i="30"/>
  <c r="I24" i="30"/>
  <c r="J24" i="30"/>
  <c r="K24" i="30"/>
  <c r="L24" i="30"/>
  <c r="M24" i="30"/>
  <c r="D25" i="30"/>
  <c r="E25" i="30"/>
  <c r="F25" i="30"/>
  <c r="G25" i="30"/>
  <c r="H25" i="30"/>
  <c r="I25" i="30"/>
  <c r="J25" i="30"/>
  <c r="K25" i="30"/>
  <c r="L25" i="30"/>
  <c r="M25" i="30"/>
  <c r="I26" i="30"/>
  <c r="J26" i="30"/>
  <c r="K26" i="30"/>
  <c r="D29" i="30"/>
  <c r="E29" i="30"/>
  <c r="F29" i="30"/>
  <c r="G29" i="30"/>
  <c r="H29" i="30"/>
  <c r="I29" i="30"/>
  <c r="K29" i="30"/>
  <c r="L29" i="30"/>
  <c r="D30" i="30"/>
  <c r="E30" i="30"/>
  <c r="F30" i="30"/>
  <c r="G30" i="30"/>
  <c r="H30" i="30"/>
  <c r="I30" i="30"/>
  <c r="J30" i="30"/>
  <c r="K30" i="30"/>
  <c r="L30" i="30"/>
  <c r="M30" i="30"/>
  <c r="D31" i="30"/>
  <c r="E31" i="30"/>
  <c r="F31" i="30"/>
  <c r="G31" i="30"/>
  <c r="H31" i="30"/>
  <c r="I31" i="30"/>
  <c r="J31" i="30"/>
  <c r="K31" i="30"/>
  <c r="L31" i="30"/>
  <c r="M31" i="30"/>
  <c r="D32" i="30"/>
  <c r="E32" i="30"/>
  <c r="F32" i="30"/>
  <c r="G32" i="30"/>
  <c r="H32" i="30"/>
  <c r="I32" i="30"/>
  <c r="J32" i="30"/>
  <c r="K32" i="30"/>
  <c r="L32" i="30"/>
  <c r="D33" i="30"/>
  <c r="E33" i="30"/>
  <c r="F33" i="30"/>
  <c r="G33" i="30"/>
  <c r="H33" i="30"/>
  <c r="I33" i="30"/>
  <c r="J33" i="30"/>
  <c r="K33" i="30"/>
  <c r="L33" i="30"/>
  <c r="M33" i="30"/>
  <c r="D34" i="30"/>
  <c r="E34" i="30"/>
  <c r="F34" i="30"/>
  <c r="G34" i="30"/>
  <c r="H34" i="30"/>
  <c r="I34" i="30"/>
  <c r="J34" i="30"/>
  <c r="K34" i="30"/>
  <c r="L34" i="30"/>
  <c r="M34" i="30"/>
  <c r="D35" i="30"/>
  <c r="E35" i="30"/>
  <c r="F35" i="30"/>
  <c r="G35" i="30"/>
  <c r="H35" i="30"/>
  <c r="I35" i="30"/>
  <c r="J35" i="30"/>
  <c r="K35" i="30"/>
  <c r="L35" i="30"/>
  <c r="D36" i="30"/>
  <c r="E36" i="30"/>
  <c r="F36" i="30"/>
  <c r="G36" i="30"/>
  <c r="H36" i="30"/>
  <c r="I36" i="30"/>
  <c r="J36" i="30"/>
  <c r="K36" i="30"/>
  <c r="L36" i="30"/>
  <c r="M36" i="30"/>
  <c r="D37" i="30"/>
  <c r="E37" i="30"/>
  <c r="F37" i="30"/>
  <c r="G37" i="30"/>
  <c r="H37" i="30"/>
  <c r="I37" i="30"/>
  <c r="J37" i="30"/>
  <c r="K37" i="30"/>
  <c r="L37" i="30"/>
  <c r="M37" i="30"/>
  <c r="D38" i="30"/>
  <c r="E38" i="30"/>
  <c r="F38" i="30"/>
  <c r="G38" i="30"/>
  <c r="H38" i="30"/>
  <c r="I38" i="30"/>
  <c r="J38" i="30"/>
  <c r="K38" i="30"/>
  <c r="L38" i="30"/>
  <c r="D39" i="30"/>
  <c r="E39" i="30"/>
  <c r="F39" i="30"/>
  <c r="G39" i="30"/>
  <c r="H39" i="30"/>
  <c r="I39" i="30"/>
  <c r="J39" i="30"/>
  <c r="K39" i="30"/>
  <c r="L39" i="30"/>
  <c r="M39" i="30"/>
  <c r="D40" i="30"/>
  <c r="E40" i="30"/>
  <c r="F40" i="30"/>
  <c r="G40" i="30"/>
  <c r="H40" i="30"/>
  <c r="I40" i="30"/>
  <c r="J40" i="30"/>
  <c r="K40" i="30"/>
  <c r="L40" i="30"/>
  <c r="M40" i="30"/>
  <c r="F41" i="30"/>
  <c r="G41" i="30"/>
  <c r="H41" i="30"/>
  <c r="I41" i="30"/>
  <c r="J41" i="30"/>
  <c r="K13" i="31"/>
  <c r="K12" i="31" s="1"/>
  <c r="D14" i="31"/>
  <c r="E14" i="31"/>
  <c r="F14" i="31"/>
  <c r="G14" i="31"/>
  <c r="H14" i="31"/>
  <c r="L14" i="31" s="1"/>
  <c r="I14" i="31"/>
  <c r="J14" i="31"/>
  <c r="K14" i="31"/>
  <c r="D15" i="31"/>
  <c r="D13" i="31" s="1"/>
  <c r="E15" i="31"/>
  <c r="E13" i="31" s="1"/>
  <c r="E12" i="31" s="1"/>
  <c r="E21" i="31" s="1"/>
  <c r="F15" i="31"/>
  <c r="F13" i="31" s="1"/>
  <c r="F12" i="31" s="1"/>
  <c r="G15" i="31"/>
  <c r="H15" i="31"/>
  <c r="H13" i="31" s="1"/>
  <c r="I15" i="31"/>
  <c r="I13" i="31" s="1"/>
  <c r="I12" i="31" s="1"/>
  <c r="J15" i="31"/>
  <c r="J13" i="31" s="1"/>
  <c r="J12" i="31" s="1"/>
  <c r="K15" i="31"/>
  <c r="D16" i="31"/>
  <c r="E16" i="31"/>
  <c r="F16" i="31"/>
  <c r="G16" i="31"/>
  <c r="H16" i="31"/>
  <c r="I16" i="31"/>
  <c r="J16" i="31"/>
  <c r="K16" i="31"/>
  <c r="D17" i="31"/>
  <c r="E17" i="31"/>
  <c r="L17" i="31" s="1"/>
  <c r="F17" i="31"/>
  <c r="G17" i="31"/>
  <c r="H17" i="31"/>
  <c r="I17" i="31"/>
  <c r="J17" i="31"/>
  <c r="K17" i="31"/>
  <c r="D18" i="31"/>
  <c r="E18" i="31"/>
  <c r="F18" i="31"/>
  <c r="G18" i="31"/>
  <c r="H18" i="31"/>
  <c r="J18" i="31"/>
  <c r="K18" i="31"/>
  <c r="D19" i="31"/>
  <c r="I19" i="31"/>
  <c r="I18" i="31" s="1"/>
  <c r="I21" i="31" s="1"/>
  <c r="I20" i="31"/>
  <c r="L20" i="31" s="1"/>
  <c r="F21" i="31"/>
  <c r="J21" i="31"/>
  <c r="K21" i="31"/>
  <c r="G24" i="31"/>
  <c r="G23" i="31" s="1"/>
  <c r="G32" i="31" s="1"/>
  <c r="K24" i="31"/>
  <c r="K23" i="31" s="1"/>
  <c r="K32" i="31" s="1"/>
  <c r="D25" i="31"/>
  <c r="D24" i="31" s="1"/>
  <c r="E25" i="31"/>
  <c r="E24" i="31" s="1"/>
  <c r="E23" i="31" s="1"/>
  <c r="E32" i="31" s="1"/>
  <c r="F25" i="31"/>
  <c r="F24" i="31" s="1"/>
  <c r="F23" i="31" s="1"/>
  <c r="G25" i="31"/>
  <c r="H25" i="31"/>
  <c r="H24" i="31" s="1"/>
  <c r="H23" i="31" s="1"/>
  <c r="H32" i="31" s="1"/>
  <c r="I25" i="31"/>
  <c r="I24" i="31" s="1"/>
  <c r="I23" i="31" s="1"/>
  <c r="J25" i="31"/>
  <c r="J24" i="31" s="1"/>
  <c r="J23" i="31" s="1"/>
  <c r="K25" i="31"/>
  <c r="D26" i="31"/>
  <c r="E26" i="31"/>
  <c r="L26" i="31" s="1"/>
  <c r="F26" i="31"/>
  <c r="G26" i="31"/>
  <c r="H26" i="31"/>
  <c r="I26" i="31"/>
  <c r="J26" i="31"/>
  <c r="K26" i="31"/>
  <c r="D27" i="31"/>
  <c r="E27" i="31"/>
  <c r="F27" i="31"/>
  <c r="G27" i="31"/>
  <c r="H27" i="31"/>
  <c r="L27" i="31" s="1"/>
  <c r="I27" i="31"/>
  <c r="J27" i="31"/>
  <c r="K27" i="31"/>
  <c r="D28" i="31"/>
  <c r="E28" i="31"/>
  <c r="L28" i="31" s="1"/>
  <c r="F28" i="31"/>
  <c r="G28" i="31"/>
  <c r="H28" i="31"/>
  <c r="I28" i="31"/>
  <c r="J28" i="31"/>
  <c r="K28" i="31"/>
  <c r="D29" i="31"/>
  <c r="E29" i="31"/>
  <c r="F29" i="31"/>
  <c r="F32" i="31" s="1"/>
  <c r="G29" i="31"/>
  <c r="H29" i="31"/>
  <c r="J29" i="31"/>
  <c r="K29" i="31"/>
  <c r="I30" i="31"/>
  <c r="I29" i="31" s="1"/>
  <c r="I32" i="31" s="1"/>
  <c r="L30" i="31"/>
  <c r="I31" i="31"/>
  <c r="L31" i="31" s="1"/>
  <c r="G35" i="31"/>
  <c r="G34" i="31" s="1"/>
  <c r="K35" i="31"/>
  <c r="K34" i="31" s="1"/>
  <c r="K43" i="31" s="1"/>
  <c r="D36" i="31"/>
  <c r="D35" i="31" s="1"/>
  <c r="E36" i="31"/>
  <c r="E35" i="31" s="1"/>
  <c r="E34" i="31" s="1"/>
  <c r="E43" i="31" s="1"/>
  <c r="F36" i="31"/>
  <c r="F35" i="31" s="1"/>
  <c r="F34" i="31" s="1"/>
  <c r="G36" i="31"/>
  <c r="H36" i="31"/>
  <c r="H35" i="31" s="1"/>
  <c r="H34" i="31" s="1"/>
  <c r="H43" i="31" s="1"/>
  <c r="I36" i="31"/>
  <c r="I35" i="31" s="1"/>
  <c r="I34" i="31" s="1"/>
  <c r="I43" i="31" s="1"/>
  <c r="J36" i="31"/>
  <c r="J35" i="31" s="1"/>
  <c r="J34" i="31" s="1"/>
  <c r="K36" i="31"/>
  <c r="D37" i="31"/>
  <c r="E37" i="31"/>
  <c r="L37" i="31" s="1"/>
  <c r="F37" i="31"/>
  <c r="G37" i="31"/>
  <c r="H37" i="31"/>
  <c r="I37" i="31"/>
  <c r="J37" i="31"/>
  <c r="K37" i="31"/>
  <c r="D38" i="31"/>
  <c r="E38" i="31"/>
  <c r="F38" i="31"/>
  <c r="G38" i="31"/>
  <c r="H38" i="31"/>
  <c r="I38" i="31"/>
  <c r="J38" i="31"/>
  <c r="K38" i="31"/>
  <c r="L38" i="31"/>
  <c r="D39" i="31"/>
  <c r="E39" i="31"/>
  <c r="F39" i="31"/>
  <c r="L39" i="31" s="1"/>
  <c r="G39" i="31"/>
  <c r="H39" i="31"/>
  <c r="I39" i="31"/>
  <c r="J39" i="31"/>
  <c r="K39" i="31"/>
  <c r="D40" i="31"/>
  <c r="E40" i="31"/>
  <c r="L40" i="31" s="1"/>
  <c r="F40" i="31"/>
  <c r="G40" i="31"/>
  <c r="H40" i="31"/>
  <c r="I40" i="31"/>
  <c r="J40" i="31"/>
  <c r="K40" i="31"/>
  <c r="I41" i="31"/>
  <c r="L41" i="31"/>
  <c r="I42" i="31"/>
  <c r="L42" i="31" s="1"/>
  <c r="L45" i="31"/>
  <c r="L46" i="31"/>
  <c r="L47" i="31"/>
  <c r="L48" i="31"/>
  <c r="L49" i="31"/>
  <c r="D50" i="31"/>
  <c r="E50" i="31"/>
  <c r="F50" i="31"/>
  <c r="L50" i="31" s="1"/>
  <c r="G50" i="31"/>
  <c r="H50" i="31"/>
  <c r="I50" i="31"/>
  <c r="J50" i="31"/>
  <c r="K50" i="31"/>
  <c r="E53" i="31"/>
  <c r="E52" i="31" s="1"/>
  <c r="I53" i="31"/>
  <c r="I52" i="31" s="1"/>
  <c r="D54" i="31"/>
  <c r="D53" i="31" s="1"/>
  <c r="E54" i="31"/>
  <c r="F54" i="31"/>
  <c r="F53" i="31" s="1"/>
  <c r="F52" i="31" s="1"/>
  <c r="F61" i="31" s="1"/>
  <c r="G54" i="31"/>
  <c r="G53" i="31" s="1"/>
  <c r="G52" i="31" s="1"/>
  <c r="G61" i="31" s="1"/>
  <c r="H54" i="31"/>
  <c r="H53" i="31" s="1"/>
  <c r="H52" i="31" s="1"/>
  <c r="I54" i="31"/>
  <c r="J54" i="31"/>
  <c r="J53" i="31" s="1"/>
  <c r="J52" i="31" s="1"/>
  <c r="J61" i="31" s="1"/>
  <c r="K54" i="31"/>
  <c r="K53" i="31" s="1"/>
  <c r="K52" i="31" s="1"/>
  <c r="K61" i="31" s="1"/>
  <c r="L54" i="31"/>
  <c r="D55" i="31"/>
  <c r="E55" i="31"/>
  <c r="F55" i="31"/>
  <c r="L55" i="31" s="1"/>
  <c r="G55" i="31"/>
  <c r="H55" i="31"/>
  <c r="I55" i="31"/>
  <c r="J55" i="31"/>
  <c r="K55" i="31"/>
  <c r="D56" i="31"/>
  <c r="E56" i="31"/>
  <c r="L56" i="31" s="1"/>
  <c r="F56" i="31"/>
  <c r="G56" i="31"/>
  <c r="H56" i="31"/>
  <c r="I56" i="31"/>
  <c r="J56" i="31"/>
  <c r="K56" i="31"/>
  <c r="D57" i="31"/>
  <c r="E57" i="31"/>
  <c r="L57" i="31" s="1"/>
  <c r="F57" i="31"/>
  <c r="G57" i="31"/>
  <c r="H57" i="31"/>
  <c r="I57" i="31"/>
  <c r="J57" i="31"/>
  <c r="K57" i="31"/>
  <c r="D58" i="31"/>
  <c r="E58" i="31"/>
  <c r="E61" i="31" s="1"/>
  <c r="F58" i="31"/>
  <c r="G58" i="31"/>
  <c r="H58" i="31"/>
  <c r="L58" i="31" s="1"/>
  <c r="J58" i="31"/>
  <c r="K58" i="31"/>
  <c r="I59" i="31"/>
  <c r="I58" i="31" s="1"/>
  <c r="I60" i="31"/>
  <c r="L60" i="31"/>
  <c r="D13" i="33"/>
  <c r="D12" i="33" s="1"/>
  <c r="H13" i="33"/>
  <c r="H12" i="33" s="1"/>
  <c r="H21" i="33" s="1"/>
  <c r="D14" i="33"/>
  <c r="E14" i="33"/>
  <c r="F14" i="33"/>
  <c r="L14" i="33" s="1"/>
  <c r="G14" i="33"/>
  <c r="G13" i="33" s="1"/>
  <c r="G12" i="33" s="1"/>
  <c r="H14" i="33"/>
  <c r="I14" i="33"/>
  <c r="J14" i="33"/>
  <c r="K14" i="33"/>
  <c r="K13" i="33" s="1"/>
  <c r="K12" i="33" s="1"/>
  <c r="D15" i="33"/>
  <c r="E15" i="33"/>
  <c r="E13" i="33" s="1"/>
  <c r="F15" i="33"/>
  <c r="F13" i="33" s="1"/>
  <c r="F12" i="33" s="1"/>
  <c r="G15" i="33"/>
  <c r="H15" i="33"/>
  <c r="I15" i="33"/>
  <c r="I13" i="33" s="1"/>
  <c r="I12" i="33" s="1"/>
  <c r="J15" i="33"/>
  <c r="J13" i="33" s="1"/>
  <c r="J12" i="33" s="1"/>
  <c r="K15" i="33"/>
  <c r="D16" i="33"/>
  <c r="E16" i="33"/>
  <c r="L16" i="33" s="1"/>
  <c r="F16" i="33"/>
  <c r="G16" i="33"/>
  <c r="H16" i="33"/>
  <c r="I16" i="33"/>
  <c r="J16" i="33"/>
  <c r="K16" i="33"/>
  <c r="D17" i="33"/>
  <c r="E17" i="33"/>
  <c r="F17" i="33"/>
  <c r="G17" i="33"/>
  <c r="H17" i="33"/>
  <c r="I17" i="33"/>
  <c r="J17" i="33"/>
  <c r="K17" i="33"/>
  <c r="L17" i="33"/>
  <c r="E18" i="33"/>
  <c r="F18" i="33"/>
  <c r="F21" i="33" s="1"/>
  <c r="G18" i="33"/>
  <c r="G21" i="33" s="1"/>
  <c r="H18" i="33"/>
  <c r="J18" i="33"/>
  <c r="K18" i="33"/>
  <c r="K21" i="33" s="1"/>
  <c r="D19" i="33"/>
  <c r="D18" i="33" s="1"/>
  <c r="I19" i="33"/>
  <c r="I18" i="33" s="1"/>
  <c r="I21" i="33" s="1"/>
  <c r="L19" i="33"/>
  <c r="I20" i="33"/>
  <c r="L20" i="33" s="1"/>
  <c r="G24" i="33"/>
  <c r="G23" i="33" s="1"/>
  <c r="G32" i="33" s="1"/>
  <c r="K24" i="33"/>
  <c r="K23" i="33" s="1"/>
  <c r="D25" i="33"/>
  <c r="D24" i="33" s="1"/>
  <c r="E25" i="33"/>
  <c r="E24" i="33" s="1"/>
  <c r="E23" i="33" s="1"/>
  <c r="E32" i="33" s="1"/>
  <c r="F25" i="33"/>
  <c r="F24" i="33" s="1"/>
  <c r="F23" i="33" s="1"/>
  <c r="G25" i="33"/>
  <c r="H25" i="33"/>
  <c r="H24" i="33" s="1"/>
  <c r="H23" i="33" s="1"/>
  <c r="H32" i="33" s="1"/>
  <c r="I25" i="33"/>
  <c r="I24" i="33" s="1"/>
  <c r="I23" i="33" s="1"/>
  <c r="J25" i="33"/>
  <c r="J24" i="33" s="1"/>
  <c r="J23" i="33" s="1"/>
  <c r="K25" i="33"/>
  <c r="D26" i="33"/>
  <c r="E26" i="33"/>
  <c r="L26" i="33" s="1"/>
  <c r="F26" i="33"/>
  <c r="G26" i="33"/>
  <c r="H26" i="33"/>
  <c r="I26" i="33"/>
  <c r="J26" i="33"/>
  <c r="K26" i="33"/>
  <c r="D27" i="33"/>
  <c r="E27" i="33"/>
  <c r="F27" i="33"/>
  <c r="G27" i="33"/>
  <c r="H27" i="33"/>
  <c r="L27" i="33" s="1"/>
  <c r="I27" i="33"/>
  <c r="J27" i="33"/>
  <c r="K27" i="33"/>
  <c r="D28" i="33"/>
  <c r="E28" i="33"/>
  <c r="F28" i="33"/>
  <c r="L28" i="33" s="1"/>
  <c r="G28" i="33"/>
  <c r="H28" i="33"/>
  <c r="I28" i="33"/>
  <c r="J28" i="33"/>
  <c r="K28" i="33"/>
  <c r="D29" i="33"/>
  <c r="E29" i="33"/>
  <c r="L29" i="33" s="1"/>
  <c r="F29" i="33"/>
  <c r="F32" i="33" s="1"/>
  <c r="G29" i="33"/>
  <c r="H29" i="33"/>
  <c r="J29" i="33"/>
  <c r="J32" i="33" s="1"/>
  <c r="K29" i="33"/>
  <c r="K32" i="33" s="1"/>
  <c r="I30" i="33"/>
  <c r="I29" i="33" s="1"/>
  <c r="L30" i="33"/>
  <c r="I31" i="33"/>
  <c r="L31" i="33" s="1"/>
  <c r="G35" i="33"/>
  <c r="G34" i="33" s="1"/>
  <c r="K35" i="33"/>
  <c r="K34" i="33" s="1"/>
  <c r="K43" i="33" s="1"/>
  <c r="D36" i="33"/>
  <c r="D35" i="33" s="1"/>
  <c r="E36" i="33"/>
  <c r="E35" i="33" s="1"/>
  <c r="E34" i="33" s="1"/>
  <c r="E43" i="33" s="1"/>
  <c r="F36" i="33"/>
  <c r="F35" i="33" s="1"/>
  <c r="F34" i="33" s="1"/>
  <c r="G36" i="33"/>
  <c r="H36" i="33"/>
  <c r="H35" i="33" s="1"/>
  <c r="H34" i="33" s="1"/>
  <c r="H43" i="33" s="1"/>
  <c r="I36" i="33"/>
  <c r="I35" i="33" s="1"/>
  <c r="I34" i="33" s="1"/>
  <c r="I43" i="33" s="1"/>
  <c r="J36" i="33"/>
  <c r="J35" i="33" s="1"/>
  <c r="J34" i="33" s="1"/>
  <c r="K36" i="33"/>
  <c r="D37" i="33"/>
  <c r="E37" i="33"/>
  <c r="L37" i="33" s="1"/>
  <c r="F37" i="33"/>
  <c r="G37" i="33"/>
  <c r="H37" i="33"/>
  <c r="I37" i="33"/>
  <c r="J37" i="33"/>
  <c r="K37" i="33"/>
  <c r="D38" i="33"/>
  <c r="E38" i="33"/>
  <c r="F38" i="33"/>
  <c r="G38" i="33"/>
  <c r="H38" i="33"/>
  <c r="I38" i="33"/>
  <c r="J38" i="33"/>
  <c r="K38" i="33"/>
  <c r="L38" i="33"/>
  <c r="D39" i="33"/>
  <c r="E39" i="33"/>
  <c r="F39" i="33"/>
  <c r="L39" i="33" s="1"/>
  <c r="G39" i="33"/>
  <c r="H39" i="33"/>
  <c r="I39" i="33"/>
  <c r="J39" i="33"/>
  <c r="K39" i="33"/>
  <c r="D40" i="33"/>
  <c r="E40" i="33"/>
  <c r="L40" i="33" s="1"/>
  <c r="F40" i="33"/>
  <c r="G40" i="33"/>
  <c r="H40" i="33"/>
  <c r="I40" i="33"/>
  <c r="J40" i="33"/>
  <c r="J43" i="33" s="1"/>
  <c r="K40" i="33"/>
  <c r="I41" i="33"/>
  <c r="L41" i="33"/>
  <c r="I42" i="33"/>
  <c r="L42" i="33" s="1"/>
  <c r="L45" i="33"/>
  <c r="L46" i="33"/>
  <c r="L47" i="33"/>
  <c r="L48" i="33"/>
  <c r="L49" i="33"/>
  <c r="D50" i="33"/>
  <c r="E50" i="33"/>
  <c r="F50" i="33"/>
  <c r="L50" i="33" s="1"/>
  <c r="G50" i="33"/>
  <c r="H50" i="33"/>
  <c r="I50" i="33"/>
  <c r="J50" i="33"/>
  <c r="K50" i="33"/>
  <c r="E53" i="33"/>
  <c r="E52" i="33" s="1"/>
  <c r="I53" i="33"/>
  <c r="I52" i="33" s="1"/>
  <c r="D54" i="33"/>
  <c r="D53" i="33" s="1"/>
  <c r="E54" i="33"/>
  <c r="F54" i="33"/>
  <c r="F53" i="33" s="1"/>
  <c r="F52" i="33" s="1"/>
  <c r="F61" i="33" s="1"/>
  <c r="G54" i="33"/>
  <c r="G53" i="33" s="1"/>
  <c r="G52" i="33" s="1"/>
  <c r="G61" i="33" s="1"/>
  <c r="H54" i="33"/>
  <c r="H53" i="33" s="1"/>
  <c r="H52" i="33" s="1"/>
  <c r="I54" i="33"/>
  <c r="J54" i="33"/>
  <c r="K54" i="33"/>
  <c r="K53" i="33" s="1"/>
  <c r="K52" i="33" s="1"/>
  <c r="K61" i="33" s="1"/>
  <c r="L54" i="33"/>
  <c r="D55" i="33"/>
  <c r="E55" i="33"/>
  <c r="F55" i="33"/>
  <c r="L55" i="33" s="1"/>
  <c r="G55" i="33"/>
  <c r="H55" i="33"/>
  <c r="I55" i="33"/>
  <c r="J55" i="33"/>
  <c r="J53" i="33" s="1"/>
  <c r="J52" i="33" s="1"/>
  <c r="J61" i="33" s="1"/>
  <c r="K55" i="33"/>
  <c r="D56" i="33"/>
  <c r="E56" i="33"/>
  <c r="L56" i="33" s="1"/>
  <c r="F56" i="33"/>
  <c r="G56" i="33"/>
  <c r="H56" i="33"/>
  <c r="I56" i="33"/>
  <c r="J56" i="33"/>
  <c r="K56" i="33"/>
  <c r="D57" i="33"/>
  <c r="E57" i="33"/>
  <c r="L57" i="33" s="1"/>
  <c r="F57" i="33"/>
  <c r="G57" i="33"/>
  <c r="H57" i="33"/>
  <c r="I57" i="33"/>
  <c r="J57" i="33"/>
  <c r="K57" i="33"/>
  <c r="D58" i="33"/>
  <c r="E58" i="33"/>
  <c r="E61" i="33" s="1"/>
  <c r="F58" i="33"/>
  <c r="G58" i="33"/>
  <c r="H58" i="33"/>
  <c r="L58" i="33" s="1"/>
  <c r="J58" i="33"/>
  <c r="K58" i="33"/>
  <c r="I59" i="33"/>
  <c r="I58" i="33" s="1"/>
  <c r="I60" i="33"/>
  <c r="L60" i="33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K10" i="27"/>
  <c r="K11" i="27"/>
  <c r="K14" i="27" s="1"/>
  <c r="K12" i="27"/>
  <c r="K13" i="27"/>
  <c r="C14" i="27"/>
  <c r="D14" i="27"/>
  <c r="E14" i="27"/>
  <c r="F14" i="27"/>
  <c r="G14" i="27"/>
  <c r="H14" i="27"/>
  <c r="I14" i="27"/>
  <c r="J14" i="27"/>
  <c r="G6" i="37"/>
  <c r="G7" i="37"/>
  <c r="G8" i="37"/>
  <c r="B9" i="37"/>
  <c r="C9" i="37"/>
  <c r="D9" i="37"/>
  <c r="E9" i="37"/>
  <c r="F9" i="37"/>
  <c r="G9" i="37"/>
  <c r="I6" i="35"/>
  <c r="I7" i="35"/>
  <c r="I8" i="35"/>
  <c r="I9" i="35"/>
  <c r="B10" i="35"/>
  <c r="C10" i="35"/>
  <c r="D10" i="35"/>
  <c r="E10" i="35"/>
  <c r="I10" i="35" s="1"/>
  <c r="F10" i="35"/>
  <c r="H10" i="35"/>
  <c r="L18" i="33" l="1"/>
  <c r="D21" i="33"/>
  <c r="J43" i="31"/>
  <c r="K62" i="33"/>
  <c r="E62" i="31"/>
  <c r="H15" i="27"/>
  <c r="G43" i="33"/>
  <c r="L24" i="33"/>
  <c r="D23" i="33"/>
  <c r="J21" i="33"/>
  <c r="J62" i="33" s="1"/>
  <c r="L29" i="31"/>
  <c r="I62" i="33"/>
  <c r="D61" i="33"/>
  <c r="D15" i="27"/>
  <c r="I61" i="33"/>
  <c r="D52" i="33"/>
  <c r="L52" i="33" s="1"/>
  <c r="L53" i="33"/>
  <c r="F43" i="33"/>
  <c r="F62" i="33" s="1"/>
  <c r="I32" i="33"/>
  <c r="D61" i="31"/>
  <c r="G43" i="31"/>
  <c r="L24" i="31"/>
  <c r="D23" i="31"/>
  <c r="G62" i="33"/>
  <c r="I61" i="31"/>
  <c r="D52" i="31"/>
  <c r="L52" i="31" s="1"/>
  <c r="L53" i="31"/>
  <c r="F43" i="31"/>
  <c r="F62" i="31" s="1"/>
  <c r="I62" i="31"/>
  <c r="K62" i="31"/>
  <c r="D34" i="31"/>
  <c r="L35" i="31"/>
  <c r="E15" i="27"/>
  <c r="F15" i="27"/>
  <c r="G15" i="27"/>
  <c r="I15" i="27"/>
  <c r="J15" i="27"/>
  <c r="C15" i="27"/>
  <c r="D34" i="33"/>
  <c r="L35" i="33"/>
  <c r="E12" i="33"/>
  <c r="E21" i="33" s="1"/>
  <c r="E62" i="33" s="1"/>
  <c r="L13" i="33"/>
  <c r="J32" i="31"/>
  <c r="J62" i="31" s="1"/>
  <c r="M41" i="36"/>
  <c r="M41" i="30" s="1"/>
  <c r="D41" i="30"/>
  <c r="AP58" i="17"/>
  <c r="AH58" i="17"/>
  <c r="Z58" i="17"/>
  <c r="R58" i="17"/>
  <c r="J58" i="17"/>
  <c r="AK42" i="17"/>
  <c r="AK63" i="26"/>
  <c r="AC42" i="17"/>
  <c r="AC63" i="26"/>
  <c r="E42" i="17"/>
  <c r="E63" i="26"/>
  <c r="Y44" i="26"/>
  <c r="Y39" i="17" s="1"/>
  <c r="L19" i="31"/>
  <c r="D21" i="31"/>
  <c r="AB44" i="26"/>
  <c r="AB23" i="17"/>
  <c r="L59" i="33"/>
  <c r="L36" i="33"/>
  <c r="L15" i="33"/>
  <c r="L59" i="31"/>
  <c r="L36" i="31"/>
  <c r="L18" i="31"/>
  <c r="AN63" i="26"/>
  <c r="AF58" i="17"/>
  <c r="X58" i="17"/>
  <c r="P58" i="17"/>
  <c r="H63" i="26"/>
  <c r="Q44" i="26"/>
  <c r="Q39" i="17" s="1"/>
  <c r="Q23" i="17"/>
  <c r="H61" i="33"/>
  <c r="H62" i="33" s="1"/>
  <c r="H61" i="31"/>
  <c r="AQ42" i="17"/>
  <c r="AQ63" i="26"/>
  <c r="AI42" i="17"/>
  <c r="AI63" i="26"/>
  <c r="AA42" i="17"/>
  <c r="AA63" i="26"/>
  <c r="S42" i="17"/>
  <c r="S63" i="26"/>
  <c r="K42" i="17"/>
  <c r="K63" i="26"/>
  <c r="D12" i="31"/>
  <c r="AL58" i="17"/>
  <c r="AL65" i="26"/>
  <c r="AD58" i="17"/>
  <c r="AD65" i="26"/>
  <c r="V58" i="17"/>
  <c r="V65" i="26"/>
  <c r="N58" i="17"/>
  <c r="N65" i="26"/>
  <c r="F58" i="17"/>
  <c r="F65" i="26"/>
  <c r="AE42" i="17"/>
  <c r="AE63" i="26"/>
  <c r="AO23" i="17"/>
  <c r="AO44" i="26"/>
  <c r="AO39" i="17" s="1"/>
  <c r="I23" i="17"/>
  <c r="I44" i="26"/>
  <c r="I39" i="17" s="1"/>
  <c r="H12" i="31"/>
  <c r="H21" i="31" s="1"/>
  <c r="H62" i="31" s="1"/>
  <c r="W42" i="17"/>
  <c r="W63" i="26"/>
  <c r="AR65" i="26"/>
  <c r="AR39" i="17"/>
  <c r="AJ65" i="26"/>
  <c r="AJ39" i="17"/>
  <c r="T65" i="26"/>
  <c r="T39" i="17"/>
  <c r="L65" i="26"/>
  <c r="L39" i="17"/>
  <c r="D65" i="26"/>
  <c r="D39" i="17"/>
  <c r="L25" i="33"/>
  <c r="L25" i="31"/>
  <c r="L15" i="31"/>
  <c r="AM42" i="17"/>
  <c r="AM63" i="26"/>
  <c r="O42" i="17"/>
  <c r="O63" i="26"/>
  <c r="G42" i="17"/>
  <c r="G63" i="26"/>
  <c r="L16" i="31"/>
  <c r="M26" i="36"/>
  <c r="M26" i="30" s="1"/>
  <c r="AO24" i="26"/>
  <c r="AO19" i="17" s="1"/>
  <c r="AG24" i="26"/>
  <c r="AG19" i="17" s="1"/>
  <c r="Y24" i="26"/>
  <c r="Y19" i="17" s="1"/>
  <c r="Q24" i="26"/>
  <c r="Q19" i="17" s="1"/>
  <c r="I24" i="26"/>
  <c r="I19" i="17" s="1"/>
  <c r="M21" i="25"/>
  <c r="M21" i="16" s="1"/>
  <c r="AP44" i="26"/>
  <c r="AP39" i="17" s="1"/>
  <c r="AH44" i="26"/>
  <c r="AH39" i="17" s="1"/>
  <c r="Z44" i="26"/>
  <c r="Z39" i="17" s="1"/>
  <c r="R44" i="26"/>
  <c r="R39" i="17" s="1"/>
  <c r="J44" i="26"/>
  <c r="J39" i="17" s="1"/>
  <c r="K35" i="25"/>
  <c r="K35" i="16" s="1"/>
  <c r="K36" i="16"/>
  <c r="M36" i="25"/>
  <c r="M36" i="16" s="1"/>
  <c r="J29" i="16"/>
  <c r="J28" i="25"/>
  <c r="J28" i="16" s="1"/>
  <c r="K24" i="25"/>
  <c r="K24" i="16" s="1"/>
  <c r="K21" i="16"/>
  <c r="K63" i="24"/>
  <c r="K47" i="15"/>
  <c r="M38" i="36"/>
  <c r="M38" i="30" s="1"/>
  <c r="AM24" i="26"/>
  <c r="AM19" i="17" s="1"/>
  <c r="AE24" i="26"/>
  <c r="AE19" i="17" s="1"/>
  <c r="W24" i="26"/>
  <c r="W19" i="17" s="1"/>
  <c r="O24" i="26"/>
  <c r="O19" i="17" s="1"/>
  <c r="G24" i="26"/>
  <c r="G19" i="17" s="1"/>
  <c r="E44" i="25"/>
  <c r="E44" i="16" s="1"/>
  <c r="G44" i="25"/>
  <c r="G44" i="16" s="1"/>
  <c r="J47" i="14"/>
  <c r="J63" i="23"/>
  <c r="AH71" i="22"/>
  <c r="AH71" i="13" s="1"/>
  <c r="AH55" i="13"/>
  <c r="E63" i="25"/>
  <c r="E63" i="15"/>
  <c r="F60" i="15"/>
  <c r="F63" i="24"/>
  <c r="I47" i="24"/>
  <c r="I47" i="15" s="1"/>
  <c r="L21" i="15"/>
  <c r="F18" i="15"/>
  <c r="F24" i="24"/>
  <c r="F24" i="15" s="1"/>
  <c r="H24" i="24"/>
  <c r="H24" i="15" s="1"/>
  <c r="H15" i="15"/>
  <c r="M23" i="36"/>
  <c r="M23" i="30" s="1"/>
  <c r="AO47" i="26"/>
  <c r="AG47" i="26"/>
  <c r="Y47" i="26"/>
  <c r="Q47" i="26"/>
  <c r="I47" i="26"/>
  <c r="AQ28" i="26"/>
  <c r="AI28" i="26"/>
  <c r="AA28" i="26"/>
  <c r="S28" i="26"/>
  <c r="K28" i="26"/>
  <c r="M57" i="25"/>
  <c r="M57" i="16" s="1"/>
  <c r="F65" i="16"/>
  <c r="D32" i="16"/>
  <c r="D28" i="25"/>
  <c r="D28" i="16" s="1"/>
  <c r="M12" i="25"/>
  <c r="M12" i="16" s="1"/>
  <c r="G13" i="31"/>
  <c r="G12" i="31" s="1"/>
  <c r="G21" i="31" s="1"/>
  <c r="G62" i="31" s="1"/>
  <c r="D44" i="25"/>
  <c r="D44" i="16" s="1"/>
  <c r="L32" i="16"/>
  <c r="L28" i="25"/>
  <c r="L28" i="16" s="1"/>
  <c r="G35" i="15"/>
  <c r="G28" i="24"/>
  <c r="K29" i="15"/>
  <c r="K28" i="24"/>
  <c r="AK44" i="26"/>
  <c r="AK39" i="17" s="1"/>
  <c r="AC44" i="26"/>
  <c r="AC39" i="17" s="1"/>
  <c r="U44" i="26"/>
  <c r="U39" i="17" s="1"/>
  <c r="M44" i="26"/>
  <c r="M39" i="17" s="1"/>
  <c r="E44" i="26"/>
  <c r="E39" i="17" s="1"/>
  <c r="E51" i="16"/>
  <c r="K40" i="16"/>
  <c r="M40" i="25"/>
  <c r="M40" i="16" s="1"/>
  <c r="J41" i="15"/>
  <c r="L39" i="15"/>
  <c r="L38" i="24"/>
  <c r="L38" i="15" s="1"/>
  <c r="I28" i="23"/>
  <c r="I28" i="14" s="1"/>
  <c r="I29" i="14"/>
  <c r="AN28" i="26"/>
  <c r="AF28" i="26"/>
  <c r="AF23" i="17" s="1"/>
  <c r="X28" i="26"/>
  <c r="X23" i="17" s="1"/>
  <c r="P28" i="26"/>
  <c r="P23" i="17" s="1"/>
  <c r="H28" i="26"/>
  <c r="D63" i="25"/>
  <c r="G47" i="25"/>
  <c r="K48" i="16"/>
  <c r="K47" i="25"/>
  <c r="K47" i="16" s="1"/>
  <c r="J44" i="25"/>
  <c r="J44" i="16" s="1"/>
  <c r="M38" i="25"/>
  <c r="M38" i="16" s="1"/>
  <c r="K38" i="16"/>
  <c r="K29" i="25"/>
  <c r="L30" i="15"/>
  <c r="L29" i="24"/>
  <c r="K47" i="14"/>
  <c r="K63" i="23"/>
  <c r="J44" i="23"/>
  <c r="J44" i="14" s="1"/>
  <c r="J28" i="14"/>
  <c r="K41" i="16"/>
  <c r="E32" i="16"/>
  <c r="L63" i="25"/>
  <c r="M39" i="25"/>
  <c r="M39" i="16" s="1"/>
  <c r="K32" i="25"/>
  <c r="K32" i="16" s="1"/>
  <c r="M31" i="25"/>
  <c r="M31" i="16" s="1"/>
  <c r="L24" i="25"/>
  <c r="J21" i="15"/>
  <c r="I44" i="24"/>
  <c r="I44" i="15" s="1"/>
  <c r="I41" i="15"/>
  <c r="J28" i="24"/>
  <c r="J28" i="15" s="1"/>
  <c r="K21" i="15"/>
  <c r="K24" i="24"/>
  <c r="K24" i="15" s="1"/>
  <c r="I48" i="14"/>
  <c r="I47" i="23"/>
  <c r="I47" i="14" s="1"/>
  <c r="M44" i="23"/>
  <c r="M44" i="14" s="1"/>
  <c r="H28" i="23"/>
  <c r="H28" i="14" s="1"/>
  <c r="H29" i="14"/>
  <c r="L24" i="23"/>
  <c r="L24" i="14" s="1"/>
  <c r="AB48" i="22"/>
  <c r="AB48" i="13" s="1"/>
  <c r="AR29" i="22"/>
  <c r="AR29" i="13" s="1"/>
  <c r="AR13" i="13"/>
  <c r="AJ29" i="22"/>
  <c r="AJ29" i="13" s="1"/>
  <c r="AJ13" i="13"/>
  <c r="AB29" i="22"/>
  <c r="AB29" i="13" s="1"/>
  <c r="AB13" i="13"/>
  <c r="T29" i="22"/>
  <c r="T29" i="13" s="1"/>
  <c r="T13" i="13"/>
  <c r="L29" i="22"/>
  <c r="L29" i="13" s="1"/>
  <c r="L13" i="13"/>
  <c r="D29" i="22"/>
  <c r="D29" i="13" s="1"/>
  <c r="D13" i="13"/>
  <c r="H48" i="14"/>
  <c r="H47" i="23"/>
  <c r="H47" i="14" s="1"/>
  <c r="I44" i="23"/>
  <c r="I44" i="14" s="1"/>
  <c r="I41" i="14"/>
  <c r="J63" i="25"/>
  <c r="I47" i="25"/>
  <c r="I47" i="16" s="1"/>
  <c r="H28" i="25"/>
  <c r="H28" i="16" s="1"/>
  <c r="F44" i="24"/>
  <c r="F44" i="15" s="1"/>
  <c r="L36" i="15"/>
  <c r="L35" i="24"/>
  <c r="L35" i="15" s="1"/>
  <c r="H28" i="24"/>
  <c r="H28" i="15" s="1"/>
  <c r="I24" i="24"/>
  <c r="I24" i="15" s="1"/>
  <c r="I60" i="14"/>
  <c r="H44" i="23"/>
  <c r="H44" i="14" s="1"/>
  <c r="H41" i="14"/>
  <c r="I24" i="23"/>
  <c r="I24" i="14" s="1"/>
  <c r="I21" i="14"/>
  <c r="H41" i="16"/>
  <c r="H21" i="16"/>
  <c r="I63" i="25"/>
  <c r="K54" i="25"/>
  <c r="I44" i="25"/>
  <c r="I44" i="16" s="1"/>
  <c r="K57" i="15"/>
  <c r="D44" i="24"/>
  <c r="D44" i="15" s="1"/>
  <c r="L15" i="24"/>
  <c r="H60" i="14"/>
  <c r="G44" i="23"/>
  <c r="G44" i="14" s="1"/>
  <c r="M28" i="23"/>
  <c r="M28" i="14" s="1"/>
  <c r="M29" i="14"/>
  <c r="E28" i="23"/>
  <c r="E24" i="23"/>
  <c r="E24" i="14" s="1"/>
  <c r="H24" i="23"/>
  <c r="H24" i="14" s="1"/>
  <c r="H21" i="14"/>
  <c r="K39" i="16"/>
  <c r="I63" i="24"/>
  <c r="L47" i="24"/>
  <c r="L47" i="15" s="1"/>
  <c r="D47" i="24"/>
  <c r="G63" i="23"/>
  <c r="E47" i="23"/>
  <c r="L28" i="23"/>
  <c r="D28" i="23"/>
  <c r="J48" i="15"/>
  <c r="E29" i="15"/>
  <c r="E28" i="24"/>
  <c r="L47" i="23"/>
  <c r="D47" i="23"/>
  <c r="K44" i="23"/>
  <c r="K44" i="14" s="1"/>
  <c r="K28" i="14"/>
  <c r="M55" i="14"/>
  <c r="AB71" i="22"/>
  <c r="AB71" i="13" s="1"/>
  <c r="Z55" i="22"/>
  <c r="R55" i="22"/>
  <c r="J55" i="22"/>
  <c r="AP48" i="22"/>
  <c r="AP48" i="13" s="1"/>
  <c r="AH48" i="22"/>
  <c r="AH48" i="13" s="1"/>
  <c r="R48" i="22"/>
  <c r="R48" i="13" s="1"/>
  <c r="J48" i="22"/>
  <c r="J48" i="13" s="1"/>
  <c r="U29" i="22"/>
  <c r="U29" i="13" s="1"/>
  <c r="D71" i="22"/>
  <c r="D71" i="13" s="1"/>
  <c r="AO55" i="22"/>
  <c r="AG55" i="22"/>
  <c r="Y55" i="22"/>
  <c r="Q55" i="22"/>
  <c r="I55" i="22"/>
  <c r="K55" i="22"/>
  <c r="K55" i="13" s="1"/>
  <c r="M29" i="22"/>
  <c r="M29" i="13" s="1"/>
  <c r="AN20" i="13"/>
  <c r="AN13" i="22"/>
  <c r="AF20" i="13"/>
  <c r="AF13" i="22"/>
  <c r="X20" i="13"/>
  <c r="X13" i="22"/>
  <c r="P20" i="13"/>
  <c r="P13" i="22"/>
  <c r="H20" i="13"/>
  <c r="H13" i="22"/>
  <c r="AP13" i="13"/>
  <c r="AP29" i="22"/>
  <c r="AP29" i="13" s="1"/>
  <c r="AH13" i="13"/>
  <c r="AH29" i="22"/>
  <c r="AH29" i="13" s="1"/>
  <c r="Z13" i="13"/>
  <c r="Z29" i="22"/>
  <c r="Z29" i="13" s="1"/>
  <c r="R13" i="13"/>
  <c r="R29" i="22"/>
  <c r="R29" i="13" s="1"/>
  <c r="J13" i="13"/>
  <c r="J29" i="22"/>
  <c r="J29" i="13" s="1"/>
  <c r="M42" i="14"/>
  <c r="M30" i="14"/>
  <c r="M22" i="14"/>
  <c r="G21" i="14"/>
  <c r="M60" i="23"/>
  <c r="M60" i="25" s="1"/>
  <c r="M60" i="16" s="1"/>
  <c r="M48" i="23"/>
  <c r="M15" i="23"/>
  <c r="AI59" i="13"/>
  <c r="AA59" i="13"/>
  <c r="AR71" i="22"/>
  <c r="AR71" i="13" s="1"/>
  <c r="E29" i="22"/>
  <c r="E29" i="13" s="1"/>
  <c r="AO13" i="22"/>
  <c r="AO13" i="13" s="1"/>
  <c r="AG13" i="22"/>
  <c r="AG13" i="13" s="1"/>
  <c r="Y13" i="22"/>
  <c r="Y13" i="13" s="1"/>
  <c r="Q13" i="22"/>
  <c r="Q13" i="13" s="1"/>
  <c r="I13" i="22"/>
  <c r="I13" i="13" s="1"/>
  <c r="F41" i="14"/>
  <c r="F29" i="14"/>
  <c r="F21" i="14"/>
  <c r="F47" i="23"/>
  <c r="F47" i="14" s="1"/>
  <c r="T71" i="22"/>
  <c r="T71" i="13" s="1"/>
  <c r="AQ71" i="22"/>
  <c r="AQ71" i="13" s="1"/>
  <c r="AI71" i="22"/>
  <c r="AI71" i="13" s="1"/>
  <c r="AA71" i="22"/>
  <c r="AA71" i="13" s="1"/>
  <c r="S71" i="22"/>
  <c r="S71" i="13" s="1"/>
  <c r="AM55" i="22"/>
  <c r="AE55" i="22"/>
  <c r="W55" i="22"/>
  <c r="O55" i="22"/>
  <c r="G55" i="22"/>
  <c r="AM48" i="22"/>
  <c r="AM48" i="13" s="1"/>
  <c r="AE48" i="22"/>
  <c r="AE48" i="13" s="1"/>
  <c r="W48" i="22"/>
  <c r="W48" i="13" s="1"/>
  <c r="O48" i="22"/>
  <c r="O48" i="13" s="1"/>
  <c r="O45" i="13"/>
  <c r="G48" i="22"/>
  <c r="G48" i="13" s="1"/>
  <c r="G45" i="13"/>
  <c r="AQ32" i="22"/>
  <c r="AQ33" i="13"/>
  <c r="AI32" i="22"/>
  <c r="AI33" i="13"/>
  <c r="AA32" i="22"/>
  <c r="AA33" i="13"/>
  <c r="S32" i="22"/>
  <c r="S33" i="13"/>
  <c r="K32" i="22"/>
  <c r="K33" i="13"/>
  <c r="AN68" i="13"/>
  <c r="AF68" i="13"/>
  <c r="X68" i="13"/>
  <c r="P68" i="13"/>
  <c r="H68" i="13"/>
  <c r="AR56" i="13"/>
  <c r="AJ56" i="13"/>
  <c r="AB56" i="13"/>
  <c r="T56" i="13"/>
  <c r="L56" i="13"/>
  <c r="D56" i="13"/>
  <c r="AL55" i="22"/>
  <c r="AL55" i="13" s="1"/>
  <c r="AD55" i="22"/>
  <c r="AD55" i="13" s="1"/>
  <c r="V55" i="22"/>
  <c r="V55" i="13" s="1"/>
  <c r="N55" i="22"/>
  <c r="N55" i="13" s="1"/>
  <c r="F55" i="22"/>
  <c r="F55" i="13" s="1"/>
  <c r="F60" i="14"/>
  <c r="AJ55" i="13"/>
  <c r="AN32" i="13"/>
  <c r="X32" i="13"/>
  <c r="H32" i="13"/>
  <c r="AK48" i="22"/>
  <c r="AK48" i="13" s="1"/>
  <c r="AC48" i="22"/>
  <c r="AC48" i="13" s="1"/>
  <c r="U48" i="22"/>
  <c r="U48" i="13" s="1"/>
  <c r="M48" i="22"/>
  <c r="M48" i="13" s="1"/>
  <c r="E48" i="22"/>
  <c r="E48" i="13" s="1"/>
  <c r="AO33" i="13"/>
  <c r="AO32" i="22"/>
  <c r="AG33" i="13"/>
  <c r="AG32" i="22"/>
  <c r="Y33" i="13"/>
  <c r="Y32" i="22"/>
  <c r="Q33" i="13"/>
  <c r="Q32" i="22"/>
  <c r="I33" i="13"/>
  <c r="I32" i="22"/>
  <c r="AQ29" i="22"/>
  <c r="AQ29" i="13" s="1"/>
  <c r="AI29" i="22"/>
  <c r="AI29" i="13" s="1"/>
  <c r="AA29" i="22"/>
  <c r="AA29" i="13" s="1"/>
  <c r="S29" i="22"/>
  <c r="S29" i="13" s="1"/>
  <c r="K29" i="22"/>
  <c r="K29" i="13" s="1"/>
  <c r="K66" i="12"/>
  <c r="K65" i="21"/>
  <c r="K65" i="12" s="1"/>
  <c r="M66" i="21"/>
  <c r="K58" i="12"/>
  <c r="M58" i="21"/>
  <c r="M58" i="12" s="1"/>
  <c r="F55" i="21"/>
  <c r="L32" i="21"/>
  <c r="J32" i="21"/>
  <c r="J26" i="12"/>
  <c r="J29" i="21"/>
  <c r="J29" i="12" s="1"/>
  <c r="F13" i="21"/>
  <c r="K71" i="20"/>
  <c r="K71" i="11" s="1"/>
  <c r="K55" i="11"/>
  <c r="E14" i="11"/>
  <c r="E13" i="20"/>
  <c r="D71" i="10"/>
  <c r="J71" i="19"/>
  <c r="J71" i="10" s="1"/>
  <c r="J55" i="10"/>
  <c r="H33" i="10"/>
  <c r="H32" i="19"/>
  <c r="H32" i="10" s="1"/>
  <c r="K47" i="12"/>
  <c r="M47" i="21"/>
  <c r="M47" i="12" s="1"/>
  <c r="E13" i="12"/>
  <c r="E29" i="21"/>
  <c r="E29" i="12" s="1"/>
  <c r="L33" i="11"/>
  <c r="L32" i="20"/>
  <c r="L32" i="11" s="1"/>
  <c r="D33" i="11"/>
  <c r="D32" i="20"/>
  <c r="L15" i="11"/>
  <c r="M15" i="21"/>
  <c r="L14" i="20"/>
  <c r="D30" i="10"/>
  <c r="F30" i="10" s="1"/>
  <c r="D36" i="10"/>
  <c r="M36" i="19"/>
  <c r="M36" i="10" s="1"/>
  <c r="AL17" i="13"/>
  <c r="AD17" i="13"/>
  <c r="V17" i="13"/>
  <c r="N17" i="13"/>
  <c r="F17" i="13"/>
  <c r="AM13" i="22"/>
  <c r="AE13" i="22"/>
  <c r="W13" i="22"/>
  <c r="O13" i="22"/>
  <c r="G13" i="22"/>
  <c r="I55" i="12"/>
  <c r="I71" i="21"/>
  <c r="I71" i="12" s="1"/>
  <c r="K56" i="21"/>
  <c r="D55" i="21"/>
  <c r="D55" i="12" s="1"/>
  <c r="E48" i="21"/>
  <c r="E48" i="12" s="1"/>
  <c r="K14" i="12"/>
  <c r="I71" i="20"/>
  <c r="I71" i="11" s="1"/>
  <c r="K32" i="20"/>
  <c r="K32" i="11" s="1"/>
  <c r="I26" i="11"/>
  <c r="I29" i="20"/>
  <c r="I29" i="11" s="1"/>
  <c r="K32" i="10"/>
  <c r="K48" i="19"/>
  <c r="K48" i="10" s="1"/>
  <c r="F48" i="19"/>
  <c r="F48" i="10" s="1"/>
  <c r="F32" i="10"/>
  <c r="H13" i="19"/>
  <c r="H13" i="10" s="1"/>
  <c r="H14" i="10"/>
  <c r="L71" i="21"/>
  <c r="L71" i="12" s="1"/>
  <c r="L55" i="12"/>
  <c r="J55" i="21"/>
  <c r="K45" i="21"/>
  <c r="H32" i="21"/>
  <c r="H32" i="12" s="1"/>
  <c r="H33" i="12"/>
  <c r="K20" i="21"/>
  <c r="K20" i="12" s="1"/>
  <c r="M21" i="21"/>
  <c r="K21" i="12"/>
  <c r="L13" i="12"/>
  <c r="H55" i="20"/>
  <c r="H56" i="11"/>
  <c r="I48" i="20"/>
  <c r="I48" i="11" s="1"/>
  <c r="L41" i="11"/>
  <c r="M41" i="21"/>
  <c r="M41" i="12" s="1"/>
  <c r="J13" i="20"/>
  <c r="I71" i="19"/>
  <c r="I71" i="10" s="1"/>
  <c r="I48" i="19"/>
  <c r="I48" i="10" s="1"/>
  <c r="M42" i="19"/>
  <c r="M42" i="10" s="1"/>
  <c r="D42" i="10"/>
  <c r="M32" i="19"/>
  <c r="M32" i="10" s="1"/>
  <c r="E32" i="10"/>
  <c r="E48" i="19"/>
  <c r="E48" i="10" s="1"/>
  <c r="M17" i="19"/>
  <c r="M17" i="10" s="1"/>
  <c r="J14" i="12"/>
  <c r="J13" i="21"/>
  <c r="J13" i="12" s="1"/>
  <c r="D13" i="21"/>
  <c r="G55" i="20"/>
  <c r="L50" i="11"/>
  <c r="M50" i="21"/>
  <c r="M50" i="12" s="1"/>
  <c r="H48" i="20"/>
  <c r="H48" i="11" s="1"/>
  <c r="H45" i="11"/>
  <c r="L39" i="20"/>
  <c r="L39" i="11" s="1"/>
  <c r="I32" i="20"/>
  <c r="I32" i="11" s="1"/>
  <c r="H45" i="10"/>
  <c r="H48" i="19"/>
  <c r="H48" i="10" s="1"/>
  <c r="L32" i="19"/>
  <c r="D32" i="19"/>
  <c r="K29" i="19"/>
  <c r="K29" i="10" s="1"/>
  <c r="K13" i="10"/>
  <c r="F29" i="19"/>
  <c r="F29" i="10" s="1"/>
  <c r="F13" i="10"/>
  <c r="M68" i="21"/>
  <c r="E71" i="21"/>
  <c r="E71" i="12" s="1"/>
  <c r="K42" i="21"/>
  <c r="K42" i="12" s="1"/>
  <c r="K43" i="12"/>
  <c r="M43" i="21"/>
  <c r="K35" i="12"/>
  <c r="M35" i="21"/>
  <c r="M35" i="12" s="1"/>
  <c r="F32" i="21"/>
  <c r="M26" i="12"/>
  <c r="D13" i="11"/>
  <c r="M60" i="21"/>
  <c r="L59" i="20"/>
  <c r="L59" i="11" s="1"/>
  <c r="L60" i="11"/>
  <c r="F29" i="20"/>
  <c r="F29" i="11" s="1"/>
  <c r="H29" i="20"/>
  <c r="H29" i="11" s="1"/>
  <c r="H13" i="11"/>
  <c r="M56" i="10"/>
  <c r="E55" i="19"/>
  <c r="E55" i="10" s="1"/>
  <c r="E56" i="10"/>
  <c r="G48" i="19"/>
  <c r="G48" i="10" s="1"/>
  <c r="J32" i="10"/>
  <c r="J48" i="19"/>
  <c r="J48" i="10" s="1"/>
  <c r="I29" i="19"/>
  <c r="I29" i="10" s="1"/>
  <c r="D23" i="10"/>
  <c r="M23" i="19"/>
  <c r="M23" i="10" s="1"/>
  <c r="M13" i="19"/>
  <c r="M13" i="10" s="1"/>
  <c r="M14" i="10"/>
  <c r="E29" i="19"/>
  <c r="E29" i="10" s="1"/>
  <c r="E13" i="10"/>
  <c r="K68" i="21"/>
  <c r="D71" i="21"/>
  <c r="D71" i="12" s="1"/>
  <c r="H56" i="12"/>
  <c r="H55" i="21"/>
  <c r="H55" i="12" s="1"/>
  <c r="M33" i="21"/>
  <c r="M33" i="12" s="1"/>
  <c r="K26" i="12"/>
  <c r="M18" i="12"/>
  <c r="M17" i="21"/>
  <c r="M17" i="12" s="1"/>
  <c r="H29" i="21"/>
  <c r="H29" i="12" s="1"/>
  <c r="H13" i="12"/>
  <c r="L68" i="11"/>
  <c r="D71" i="20"/>
  <c r="D71" i="11" s="1"/>
  <c r="D68" i="11"/>
  <c r="E55" i="11"/>
  <c r="E71" i="20"/>
  <c r="E71" i="11" s="1"/>
  <c r="E48" i="20"/>
  <c r="E48" i="11" s="1"/>
  <c r="G48" i="20"/>
  <c r="G48" i="11" s="1"/>
  <c r="G32" i="11"/>
  <c r="G13" i="11"/>
  <c r="G29" i="20"/>
  <c r="G29" i="11" s="1"/>
  <c r="H29" i="19"/>
  <c r="H29" i="10" s="1"/>
  <c r="H26" i="10"/>
  <c r="L13" i="19"/>
  <c r="D13" i="19"/>
  <c r="H48" i="21"/>
  <c r="H48" i="12" s="1"/>
  <c r="H45" i="12"/>
  <c r="M39" i="21"/>
  <c r="M39" i="12" s="1"/>
  <c r="M40" i="12"/>
  <c r="I32" i="12"/>
  <c r="I48" i="21"/>
  <c r="I48" i="12" s="1"/>
  <c r="K33" i="12"/>
  <c r="M25" i="21"/>
  <c r="M25" i="12" s="1"/>
  <c r="K25" i="12"/>
  <c r="L55" i="20"/>
  <c r="L55" i="11" s="1"/>
  <c r="L56" i="11"/>
  <c r="F32" i="11"/>
  <c r="F48" i="20"/>
  <c r="F48" i="11" s="1"/>
  <c r="L26" i="11"/>
  <c r="E68" i="10"/>
  <c r="M65" i="19"/>
  <c r="M65" i="10" s="1"/>
  <c r="K71" i="19"/>
  <c r="K71" i="10" s="1"/>
  <c r="K55" i="10"/>
  <c r="G71" i="19"/>
  <c r="G71" i="10" s="1"/>
  <c r="G55" i="10"/>
  <c r="G29" i="19"/>
  <c r="G29" i="10" s="1"/>
  <c r="J29" i="19"/>
  <c r="J29" i="10" s="1"/>
  <c r="J13" i="10"/>
  <c r="H55" i="19"/>
  <c r="D32" i="10" l="1"/>
  <c r="D48" i="19"/>
  <c r="L71" i="20"/>
  <c r="L71" i="11" s="1"/>
  <c r="E71" i="19"/>
  <c r="M45" i="21"/>
  <c r="W13" i="13"/>
  <c r="W29" i="22"/>
  <c r="W29" i="13" s="1"/>
  <c r="M56" i="21"/>
  <c r="M56" i="12" s="1"/>
  <c r="J32" i="12"/>
  <c r="J48" i="21"/>
  <c r="J48" i="12" s="1"/>
  <c r="AI48" i="22"/>
  <c r="AI48" i="13" s="1"/>
  <c r="AI32" i="13"/>
  <c r="Q71" i="22"/>
  <c r="Q71" i="13" s="1"/>
  <c r="Q55" i="13"/>
  <c r="AD71" i="22"/>
  <c r="AD71" i="13" s="1"/>
  <c r="AO29" i="22"/>
  <c r="AO29" i="13" s="1"/>
  <c r="I65" i="24"/>
  <c r="I63" i="15"/>
  <c r="I65" i="25"/>
  <c r="I63" i="16"/>
  <c r="I63" i="23"/>
  <c r="J63" i="16"/>
  <c r="J65" i="25"/>
  <c r="K29" i="16"/>
  <c r="K28" i="25"/>
  <c r="AQ23" i="17"/>
  <c r="AQ44" i="26"/>
  <c r="AQ39" i="17" s="1"/>
  <c r="M29" i="25"/>
  <c r="M29" i="16" s="1"/>
  <c r="K58" i="17"/>
  <c r="K65" i="26"/>
  <c r="AQ58" i="17"/>
  <c r="AQ65" i="26"/>
  <c r="X44" i="26"/>
  <c r="R65" i="26"/>
  <c r="L61" i="33"/>
  <c r="J29" i="20"/>
  <c r="J29" i="11" s="1"/>
  <c r="J13" i="11"/>
  <c r="AE13" i="13"/>
  <c r="AE29" i="22"/>
  <c r="AE29" i="13" s="1"/>
  <c r="L48" i="20"/>
  <c r="L48" i="11" s="1"/>
  <c r="L48" i="21"/>
  <c r="L48" i="12" s="1"/>
  <c r="L32" i="12"/>
  <c r="Y48" i="22"/>
  <c r="Y48" i="13" s="1"/>
  <c r="Y32" i="13"/>
  <c r="AF13" i="13"/>
  <c r="AF29" i="22"/>
  <c r="AF29" i="13" s="1"/>
  <c r="Y71" i="22"/>
  <c r="Y71" i="13" s="1"/>
  <c r="Y55" i="13"/>
  <c r="AL71" i="22"/>
  <c r="AL71" i="13" s="1"/>
  <c r="H23" i="17"/>
  <c r="H44" i="26"/>
  <c r="H39" i="17" s="1"/>
  <c r="M32" i="25"/>
  <c r="M32" i="16" s="1"/>
  <c r="I63" i="26"/>
  <c r="I42" i="17"/>
  <c r="K63" i="15"/>
  <c r="H44" i="25"/>
  <c r="K63" i="25"/>
  <c r="G58" i="17"/>
  <c r="G65" i="26"/>
  <c r="AJ60" i="17"/>
  <c r="AJ67" i="26"/>
  <c r="AJ62" i="17" s="1"/>
  <c r="V60" i="17"/>
  <c r="AF44" i="26"/>
  <c r="AC58" i="17"/>
  <c r="AC65" i="26"/>
  <c r="L61" i="31"/>
  <c r="M42" i="21"/>
  <c r="M42" i="12" s="1"/>
  <c r="M43" i="12"/>
  <c r="M21" i="12"/>
  <c r="M20" i="21"/>
  <c r="M20" i="12" s="1"/>
  <c r="K55" i="21"/>
  <c r="K56" i="12"/>
  <c r="AM13" i="13"/>
  <c r="AM29" i="22"/>
  <c r="AM29" i="13" s="1"/>
  <c r="F71" i="21"/>
  <c r="F55" i="12"/>
  <c r="K48" i="22"/>
  <c r="K48" i="13" s="1"/>
  <c r="K32" i="13"/>
  <c r="AQ48" i="22"/>
  <c r="AQ48" i="13" s="1"/>
  <c r="AQ32" i="13"/>
  <c r="G55" i="13"/>
  <c r="G71" i="22"/>
  <c r="G71" i="13" s="1"/>
  <c r="M15" i="14"/>
  <c r="M24" i="23"/>
  <c r="M24" i="14" s="1"/>
  <c r="AG71" i="22"/>
  <c r="AG71" i="13" s="1"/>
  <c r="AG55" i="13"/>
  <c r="J71" i="22"/>
  <c r="J71" i="13" s="1"/>
  <c r="J55" i="13"/>
  <c r="D44" i="23"/>
  <c r="D44" i="14" s="1"/>
  <c r="D28" i="14"/>
  <c r="H63" i="23"/>
  <c r="L24" i="16"/>
  <c r="Q63" i="26"/>
  <c r="Q42" i="17"/>
  <c r="S58" i="17"/>
  <c r="M65" i="26"/>
  <c r="U65" i="26"/>
  <c r="Z65" i="26"/>
  <c r="L12" i="33"/>
  <c r="M59" i="21"/>
  <c r="M59" i="12" s="1"/>
  <c r="M60" i="12"/>
  <c r="K48" i="20"/>
  <c r="K48" i="11" s="1"/>
  <c r="AG48" i="22"/>
  <c r="AG48" i="13" s="1"/>
  <c r="AG32" i="13"/>
  <c r="O71" i="22"/>
  <c r="O71" i="13" s="1"/>
  <c r="O55" i="13"/>
  <c r="M47" i="23"/>
  <c r="M47" i="14" s="1"/>
  <c r="M48" i="14"/>
  <c r="M30" i="10" s="1"/>
  <c r="H13" i="13"/>
  <c r="H29" i="22"/>
  <c r="H29" i="13" s="1"/>
  <c r="AN13" i="13"/>
  <c r="AN29" i="22"/>
  <c r="AN29" i="13" s="1"/>
  <c r="AO71" i="22"/>
  <c r="AO71" i="13" s="1"/>
  <c r="AO55" i="13"/>
  <c r="R71" i="22"/>
  <c r="R71" i="13" s="1"/>
  <c r="R55" i="13"/>
  <c r="D63" i="23"/>
  <c r="D47" i="14"/>
  <c r="L28" i="14"/>
  <c r="L44" i="23"/>
  <c r="L44" i="14" s="1"/>
  <c r="L15" i="15"/>
  <c r="M15" i="25"/>
  <c r="M15" i="16" s="1"/>
  <c r="J44" i="24"/>
  <c r="Y63" i="26"/>
  <c r="Y42" i="17"/>
  <c r="L24" i="24"/>
  <c r="L24" i="15" s="1"/>
  <c r="E65" i="25"/>
  <c r="E63" i="16"/>
  <c r="O58" i="17"/>
  <c r="O65" i="26"/>
  <c r="D60" i="17"/>
  <c r="D67" i="26"/>
  <c r="D62" i="17" s="1"/>
  <c r="AR60" i="17"/>
  <c r="AR67" i="26"/>
  <c r="AR62" i="17" s="1"/>
  <c r="AE58" i="17"/>
  <c r="AE65" i="26"/>
  <c r="AD60" i="17"/>
  <c r="AD67" i="26"/>
  <c r="AD62" i="17" s="1"/>
  <c r="L13" i="31"/>
  <c r="AK58" i="17"/>
  <c r="AK65" i="26"/>
  <c r="L13" i="20"/>
  <c r="L14" i="11"/>
  <c r="F29" i="21"/>
  <c r="F29" i="12" s="1"/>
  <c r="F13" i="12"/>
  <c r="S48" i="22"/>
  <c r="S48" i="13" s="1"/>
  <c r="S32" i="13"/>
  <c r="W55" i="13"/>
  <c r="W71" i="22"/>
  <c r="W71" i="13" s="1"/>
  <c r="M60" i="14"/>
  <c r="M63" i="23"/>
  <c r="Z71" i="22"/>
  <c r="Z71" i="13" s="1"/>
  <c r="Z55" i="13"/>
  <c r="I29" i="22"/>
  <c r="I29" i="13" s="1"/>
  <c r="L47" i="14"/>
  <c r="L63" i="23"/>
  <c r="E47" i="14"/>
  <c r="E63" i="23"/>
  <c r="K63" i="14"/>
  <c r="K65" i="23"/>
  <c r="K23" i="17"/>
  <c r="K44" i="26"/>
  <c r="K39" i="17" s="1"/>
  <c r="AG63" i="26"/>
  <c r="AG42" i="17"/>
  <c r="W58" i="17"/>
  <c r="W65" i="26"/>
  <c r="AA58" i="17"/>
  <c r="D62" i="31"/>
  <c r="L62" i="31" s="1"/>
  <c r="L21" i="31"/>
  <c r="AH65" i="26"/>
  <c r="D32" i="33"/>
  <c r="L32" i="33" s="1"/>
  <c r="L23" i="33"/>
  <c r="G55" i="11"/>
  <c r="G71" i="20"/>
  <c r="G71" i="11" s="1"/>
  <c r="K13" i="21"/>
  <c r="H71" i="21"/>
  <c r="H71" i="12" s="1"/>
  <c r="M14" i="21"/>
  <c r="M14" i="12" s="1"/>
  <c r="M15" i="12"/>
  <c r="M23" i="21"/>
  <c r="M23" i="12" s="1"/>
  <c r="M65" i="21"/>
  <c r="M65" i="12" s="1"/>
  <c r="M66" i="12"/>
  <c r="I48" i="22"/>
  <c r="I48" i="13" s="1"/>
  <c r="I32" i="13"/>
  <c r="AO48" i="22"/>
  <c r="AO48" i="13" s="1"/>
  <c r="AO32" i="13"/>
  <c r="AE55" i="13"/>
  <c r="AE71" i="22"/>
  <c r="AE71" i="13" s="1"/>
  <c r="P13" i="13"/>
  <c r="P29" i="22"/>
  <c r="P29" i="13" s="1"/>
  <c r="F71" i="22"/>
  <c r="F71" i="13" s="1"/>
  <c r="Q29" i="22"/>
  <c r="Q29" i="13" s="1"/>
  <c r="F63" i="23"/>
  <c r="G65" i="23"/>
  <c r="G63" i="14"/>
  <c r="E44" i="23"/>
  <c r="E44" i="14" s="1"/>
  <c r="E28" i="14"/>
  <c r="H44" i="24"/>
  <c r="M35" i="25"/>
  <c r="M35" i="16" s="1"/>
  <c r="AN23" i="17"/>
  <c r="AN44" i="26"/>
  <c r="AN39" i="17" s="1"/>
  <c r="K44" i="24"/>
  <c r="K44" i="15" s="1"/>
  <c r="K28" i="15"/>
  <c r="S44" i="26"/>
  <c r="S39" i="17" s="1"/>
  <c r="S23" i="17"/>
  <c r="AO63" i="26"/>
  <c r="AO42" i="17"/>
  <c r="AM58" i="17"/>
  <c r="AM65" i="26"/>
  <c r="L60" i="17"/>
  <c r="L67" i="26"/>
  <c r="L62" i="17" s="1"/>
  <c r="F60" i="17"/>
  <c r="AL60" i="17"/>
  <c r="AL67" i="26"/>
  <c r="AL62" i="17" s="1"/>
  <c r="L34" i="33"/>
  <c r="D43" i="33"/>
  <c r="L43" i="33" s="1"/>
  <c r="H71" i="19"/>
  <c r="H71" i="10" s="1"/>
  <c r="H55" i="10"/>
  <c r="L32" i="10"/>
  <c r="L48" i="19"/>
  <c r="L48" i="10" s="1"/>
  <c r="K45" i="12"/>
  <c r="AA48" i="22"/>
  <c r="AA48" i="13" s="1"/>
  <c r="AA32" i="13"/>
  <c r="AM71" i="22"/>
  <c r="AM71" i="13" s="1"/>
  <c r="AM55" i="13"/>
  <c r="N71" i="22"/>
  <c r="N71" i="13" s="1"/>
  <c r="Y29" i="22"/>
  <c r="Y29" i="13" s="1"/>
  <c r="E28" i="15"/>
  <c r="E44" i="24"/>
  <c r="D63" i="24"/>
  <c r="D47" i="15"/>
  <c r="L29" i="15"/>
  <c r="L28" i="24"/>
  <c r="G63" i="25"/>
  <c r="G47" i="16"/>
  <c r="M48" i="25"/>
  <c r="M48" i="16" s="1"/>
  <c r="AA44" i="26"/>
  <c r="AA39" i="17" s="1"/>
  <c r="AA23" i="17"/>
  <c r="F65" i="24"/>
  <c r="F63" i="15"/>
  <c r="J63" i="14"/>
  <c r="J65" i="23"/>
  <c r="AI58" i="17"/>
  <c r="AN58" i="17"/>
  <c r="AB65" i="26"/>
  <c r="AB39" i="17"/>
  <c r="J65" i="26"/>
  <c r="AP65" i="26"/>
  <c r="L34" i="31"/>
  <c r="D43" i="31"/>
  <c r="L43" i="31" s="1"/>
  <c r="D32" i="31"/>
  <c r="L32" i="31" s="1"/>
  <c r="L23" i="31"/>
  <c r="D62" i="33"/>
  <c r="L62" i="33" s="1"/>
  <c r="L21" i="33"/>
  <c r="M55" i="19"/>
  <c r="M55" i="10" s="1"/>
  <c r="D29" i="19"/>
  <c r="D13" i="10"/>
  <c r="M68" i="12"/>
  <c r="D13" i="12"/>
  <c r="D29" i="21"/>
  <c r="D29" i="12" s="1"/>
  <c r="H55" i="11"/>
  <c r="H71" i="20"/>
  <c r="H71" i="11" s="1"/>
  <c r="G13" i="13"/>
  <c r="G29" i="22"/>
  <c r="G29" i="13" s="1"/>
  <c r="K32" i="21"/>
  <c r="K32" i="12" s="1"/>
  <c r="L29" i="19"/>
  <c r="L29" i="10" s="1"/>
  <c r="L13" i="10"/>
  <c r="K71" i="21"/>
  <c r="K71" i="12" s="1"/>
  <c r="K68" i="12"/>
  <c r="F32" i="12"/>
  <c r="F48" i="21"/>
  <c r="F48" i="12" s="1"/>
  <c r="J55" i="12"/>
  <c r="J71" i="21"/>
  <c r="J71" i="12" s="1"/>
  <c r="O13" i="13"/>
  <c r="O29" i="22"/>
  <c r="O29" i="13" s="1"/>
  <c r="D32" i="11"/>
  <c r="D48" i="20"/>
  <c r="D48" i="11" s="1"/>
  <c r="E29" i="20"/>
  <c r="E29" i="11" s="1"/>
  <c r="E13" i="11"/>
  <c r="Q48" i="22"/>
  <c r="Q48" i="13" s="1"/>
  <c r="Q32" i="13"/>
  <c r="K71" i="22"/>
  <c r="K71" i="13" s="1"/>
  <c r="X13" i="13"/>
  <c r="X29" i="22"/>
  <c r="X29" i="13" s="1"/>
  <c r="I71" i="22"/>
  <c r="I71" i="13" s="1"/>
  <c r="I55" i="13"/>
  <c r="V71" i="22"/>
  <c r="V71" i="13" s="1"/>
  <c r="AG29" i="22"/>
  <c r="AG29" i="13" s="1"/>
  <c r="M54" i="25"/>
  <c r="M54" i="16" s="1"/>
  <c r="K54" i="16"/>
  <c r="L63" i="24"/>
  <c r="L63" i="16"/>
  <c r="L65" i="25"/>
  <c r="M63" i="25"/>
  <c r="M63" i="16" s="1"/>
  <c r="D63" i="16"/>
  <c r="D65" i="25"/>
  <c r="G28" i="15"/>
  <c r="G44" i="24"/>
  <c r="AI44" i="26"/>
  <c r="AI39" i="17" s="1"/>
  <c r="AI23" i="17"/>
  <c r="T60" i="17"/>
  <c r="T67" i="26"/>
  <c r="T62" i="17" s="1"/>
  <c r="N60" i="17"/>
  <c r="N67" i="26"/>
  <c r="N62" i="17" s="1"/>
  <c r="L12" i="31"/>
  <c r="H65" i="26"/>
  <c r="H58" i="17"/>
  <c r="P44" i="26"/>
  <c r="E58" i="17"/>
  <c r="E65" i="26"/>
  <c r="L69" i="25" l="1"/>
  <c r="L69" i="16" s="1"/>
  <c r="L65" i="16"/>
  <c r="G65" i="14"/>
  <c r="G67" i="23"/>
  <c r="G67" i="14" s="1"/>
  <c r="O67" i="26"/>
  <c r="O62" i="17" s="1"/>
  <c r="O60" i="17"/>
  <c r="Z60" i="17"/>
  <c r="Z67" i="26"/>
  <c r="Z62" i="17" s="1"/>
  <c r="J69" i="25"/>
  <c r="J69" i="16" s="1"/>
  <c r="J65" i="16"/>
  <c r="P39" i="17"/>
  <c r="P65" i="26"/>
  <c r="AM67" i="26"/>
  <c r="AM62" i="17" s="1"/>
  <c r="AM60" i="17"/>
  <c r="I65" i="26"/>
  <c r="I58" i="17"/>
  <c r="L63" i="15"/>
  <c r="D65" i="24"/>
  <c r="D63" i="15"/>
  <c r="K13" i="12"/>
  <c r="M13" i="21"/>
  <c r="K29" i="21"/>
  <c r="K29" i="12" s="1"/>
  <c r="AA65" i="26"/>
  <c r="K67" i="23"/>
  <c r="K67" i="14" s="1"/>
  <c r="K65" i="14"/>
  <c r="AE67" i="26"/>
  <c r="AE62" i="17" s="1"/>
  <c r="AE60" i="17"/>
  <c r="M60" i="17"/>
  <c r="M67" i="26"/>
  <c r="M62" i="17" s="1"/>
  <c r="G67" i="26"/>
  <c r="G62" i="17" s="1"/>
  <c r="G60" i="17"/>
  <c r="I63" i="14"/>
  <c r="I65" i="23"/>
  <c r="M45" i="12"/>
  <c r="AB60" i="17"/>
  <c r="AB67" i="26"/>
  <c r="AB62" i="17" s="1"/>
  <c r="E44" i="15"/>
  <c r="E65" i="24"/>
  <c r="M65" i="23"/>
  <c r="M63" i="14"/>
  <c r="E69" i="25"/>
  <c r="E69" i="16" s="1"/>
  <c r="E65" i="16"/>
  <c r="S65" i="26"/>
  <c r="AC60" i="17"/>
  <c r="AC67" i="26"/>
  <c r="AC62" i="17" s="1"/>
  <c r="E71" i="10"/>
  <c r="M71" i="19"/>
  <c r="M71" i="10" s="1"/>
  <c r="F67" i="24"/>
  <c r="F67" i="15" s="1"/>
  <c r="F65" i="15"/>
  <c r="H63" i="14"/>
  <c r="H65" i="23"/>
  <c r="F71" i="12"/>
  <c r="F69" i="25"/>
  <c r="F69" i="16" s="1"/>
  <c r="AI65" i="26"/>
  <c r="K48" i="21"/>
  <c r="K48" i="12" s="1"/>
  <c r="AO65" i="26"/>
  <c r="AO58" i="17"/>
  <c r="H44" i="15"/>
  <c r="H65" i="24"/>
  <c r="W67" i="26"/>
  <c r="W62" i="17" s="1"/>
  <c r="W60" i="17"/>
  <c r="E65" i="23"/>
  <c r="E63" i="14"/>
  <c r="L13" i="11"/>
  <c r="L29" i="20"/>
  <c r="L29" i="11" s="1"/>
  <c r="K63" i="16"/>
  <c r="I65" i="16"/>
  <c r="I69" i="25"/>
  <c r="I69" i="16" s="1"/>
  <c r="F65" i="23"/>
  <c r="F63" i="14"/>
  <c r="G44" i="15"/>
  <c r="G65" i="24"/>
  <c r="AN65" i="26"/>
  <c r="D69" i="25"/>
  <c r="D69" i="16" s="1"/>
  <c r="D65" i="16"/>
  <c r="F67" i="26"/>
  <c r="F62" i="17" s="1"/>
  <c r="AK60" i="17"/>
  <c r="AK67" i="26"/>
  <c r="AK62" i="17" s="1"/>
  <c r="D65" i="23"/>
  <c r="D63" i="14"/>
  <c r="K55" i="12"/>
  <c r="M55" i="21"/>
  <c r="AF39" i="17"/>
  <c r="AF65" i="26"/>
  <c r="H44" i="16"/>
  <c r="H65" i="25"/>
  <c r="M32" i="21"/>
  <c r="M32" i="12" s="1"/>
  <c r="R60" i="17"/>
  <c r="R67" i="26"/>
  <c r="R62" i="17" s="1"/>
  <c r="D48" i="10"/>
  <c r="M48" i="19"/>
  <c r="M48" i="10" s="1"/>
  <c r="K60" i="17"/>
  <c r="K67" i="26"/>
  <c r="K62" i="17" s="1"/>
  <c r="H67" i="26"/>
  <c r="H62" i="17" s="1"/>
  <c r="H60" i="17"/>
  <c r="M29" i="19"/>
  <c r="M29" i="10" s="1"/>
  <c r="D29" i="10"/>
  <c r="AP60" i="17"/>
  <c r="AP67" i="26"/>
  <c r="AP62" i="17" s="1"/>
  <c r="J67" i="23"/>
  <c r="J67" i="14" s="1"/>
  <c r="J65" i="14"/>
  <c r="G65" i="25"/>
  <c r="G63" i="16"/>
  <c r="L65" i="23"/>
  <c r="L63" i="14"/>
  <c r="Y65" i="26"/>
  <c r="Y58" i="17"/>
  <c r="Q65" i="26"/>
  <c r="Q58" i="17"/>
  <c r="V67" i="26"/>
  <c r="V62" i="17" s="1"/>
  <c r="X39" i="17"/>
  <c r="X65" i="26"/>
  <c r="K28" i="16"/>
  <c r="K44" i="25"/>
  <c r="K65" i="25" s="1"/>
  <c r="I65" i="15"/>
  <c r="I67" i="24"/>
  <c r="I67" i="15" s="1"/>
  <c r="U60" i="17"/>
  <c r="U67" i="26"/>
  <c r="U62" i="17" s="1"/>
  <c r="E60" i="17"/>
  <c r="E67" i="26"/>
  <c r="E62" i="17" s="1"/>
  <c r="J60" i="17"/>
  <c r="J67" i="26"/>
  <c r="J62" i="17" s="1"/>
  <c r="L28" i="15"/>
  <c r="L44" i="24"/>
  <c r="L44" i="15" s="1"/>
  <c r="AH60" i="17"/>
  <c r="AH67" i="26"/>
  <c r="AH62" i="17" s="1"/>
  <c r="AG65" i="26"/>
  <c r="AG58" i="17"/>
  <c r="J65" i="24"/>
  <c r="J44" i="15"/>
  <c r="M24" i="25"/>
  <c r="M24" i="16" s="1"/>
  <c r="K65" i="24"/>
  <c r="AQ60" i="17"/>
  <c r="AQ67" i="26"/>
  <c r="AQ62" i="17" s="1"/>
  <c r="K69" i="25" l="1"/>
  <c r="K69" i="16" s="1"/>
  <c r="K65" i="16"/>
  <c r="M13" i="12"/>
  <c r="M29" i="21"/>
  <c r="M29" i="12" s="1"/>
  <c r="Q60" i="17"/>
  <c r="Q67" i="26"/>
  <c r="Q62" i="17" s="1"/>
  <c r="Y60" i="17"/>
  <c r="Y67" i="26"/>
  <c r="Y62" i="17" s="1"/>
  <c r="H67" i="24"/>
  <c r="H67" i="15" s="1"/>
  <c r="H65" i="15"/>
  <c r="H65" i="14"/>
  <c r="H67" i="23"/>
  <c r="H67" i="14" s="1"/>
  <c r="S60" i="17"/>
  <c r="S67" i="26"/>
  <c r="S62" i="17" s="1"/>
  <c r="K44" i="16"/>
  <c r="M44" i="25"/>
  <c r="M44" i="16" s="1"/>
  <c r="J67" i="24"/>
  <c r="J67" i="15" s="1"/>
  <c r="J65" i="15"/>
  <c r="AN67" i="26"/>
  <c r="AN62" i="17" s="1"/>
  <c r="AN60" i="17"/>
  <c r="P67" i="26"/>
  <c r="P62" i="17" s="1"/>
  <c r="P60" i="17"/>
  <c r="K65" i="15"/>
  <c r="K67" i="24"/>
  <c r="K67" i="15" s="1"/>
  <c r="AF67" i="26"/>
  <c r="AF62" i="17" s="1"/>
  <c r="AF60" i="17"/>
  <c r="X67" i="26"/>
  <c r="X62" i="17" s="1"/>
  <c r="X60" i="17"/>
  <c r="L65" i="14"/>
  <c r="L67" i="23"/>
  <c r="L67" i="14" s="1"/>
  <c r="M31" i="10"/>
  <c r="G67" i="24"/>
  <c r="G67" i="15" s="1"/>
  <c r="G65" i="15"/>
  <c r="M48" i="21"/>
  <c r="M48" i="12" s="1"/>
  <c r="D65" i="15"/>
  <c r="D67" i="24"/>
  <c r="D67" i="15" s="1"/>
  <c r="M55" i="12"/>
  <c r="M71" i="21"/>
  <c r="M71" i="12" s="1"/>
  <c r="AG60" i="17"/>
  <c r="AG67" i="26"/>
  <c r="AG62" i="17" s="1"/>
  <c r="D65" i="14"/>
  <c r="D67" i="23"/>
  <c r="D67" i="14" s="1"/>
  <c r="AO60" i="17"/>
  <c r="AO67" i="26"/>
  <c r="AO62" i="17" s="1"/>
  <c r="I65" i="14"/>
  <c r="I67" i="23"/>
  <c r="I67" i="14" s="1"/>
  <c r="L65" i="24"/>
  <c r="I60" i="17"/>
  <c r="I67" i="26"/>
  <c r="I62" i="17" s="1"/>
  <c r="G65" i="16"/>
  <c r="G69" i="25"/>
  <c r="G69" i="16" s="1"/>
  <c r="M65" i="14"/>
  <c r="M67" i="23"/>
  <c r="M67" i="14" s="1"/>
  <c r="H65" i="16"/>
  <c r="H69" i="25"/>
  <c r="H69" i="16" s="1"/>
  <c r="F65" i="14"/>
  <c r="F67" i="23"/>
  <c r="F67" i="14" s="1"/>
  <c r="E65" i="14"/>
  <c r="E67" i="23"/>
  <c r="E67" i="14" s="1"/>
  <c r="AI60" i="17"/>
  <c r="AI67" i="26"/>
  <c r="AI62" i="17" s="1"/>
  <c r="E67" i="24"/>
  <c r="E67" i="15" s="1"/>
  <c r="E65" i="15"/>
  <c r="AA60" i="17"/>
  <c r="AA67" i="26"/>
  <c r="AA62" i="17" s="1"/>
  <c r="L67" i="24" l="1"/>
  <c r="L67" i="15" s="1"/>
  <c r="L65" i="15"/>
  <c r="M65" i="25"/>
  <c r="M69" i="25" l="1"/>
  <c r="M65" i="16"/>
  <c r="M70" i="25" l="1"/>
  <c r="M69" i="16"/>
</calcChain>
</file>

<file path=xl/sharedStrings.xml><?xml version="1.0" encoding="utf-8"?>
<sst xmlns="http://schemas.openxmlformats.org/spreadsheetml/2006/main" count="2773" uniqueCount="923">
  <si>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</si>
  <si>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</si>
  <si>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</si>
  <si>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</si>
  <si>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</si>
  <si>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</si>
  <si>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</si>
  <si>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</si>
  <si>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</si>
  <si>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</si>
  <si>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</si>
  <si>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</si>
  <si>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</si>
  <si>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</si>
  <si>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</si>
  <si>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</si>
  <si>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</si>
  <si>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</si>
  <si>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</si>
  <si>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</si>
  <si>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</si>
  <si>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</si>
  <si>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</si>
  <si>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</si>
  <si>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</si>
  <si>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</si>
  <si>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</si>
  <si>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</si>
  <si>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</si>
  <si>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</si>
  <si>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</si>
  <si>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</si>
  <si>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</si>
  <si>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</si>
  <si>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</si>
  <si>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</si>
  <si>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</si>
  <si>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</si>
  <si>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</si>
  <si>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</si>
  <si>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</si>
  <si>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</si>
  <si>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</si>
  <si>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</si>
  <si>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</si>
  <si>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</si>
  <si>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</si>
  <si>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</si>
  <si>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</si>
  <si>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</si>
  <si>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</si>
  <si>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</si>
  <si>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</si>
  <si>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</si>
  <si>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</si>
  <si>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</si>
  <si>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</si>
  <si>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</si>
  <si>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</si>
  <si>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</si>
  <si>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</si>
  <si>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</si>
  <si>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</si>
  <si>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</si>
  <si>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</si>
  <si>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</si>
  <si>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</si>
  <si>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</si>
  <si>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</si>
  <si>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</si>
  <si>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</si>
  <si>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</si>
  <si>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</si>
  <si>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</si>
  <si>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</si>
  <si>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</si>
  <si>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</si>
  <si>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</si>
  <si>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</si>
  <si>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</si>
  <si>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</si>
  <si>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</si>
  <si>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</si>
  <si>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</si>
  <si>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</si>
  <si>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</si>
  <si>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</si>
  <si>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</si>
  <si>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</si>
  <si>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</si>
  <si>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</si>
  <si>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</si>
  <si>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</si>
  <si>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</si>
  <si>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</si>
  <si>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</si>
  <si>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</si>
  <si>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</si>
  <si>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</si>
  <si>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</si>
  <si>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</si>
  <si>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</si>
  <si>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</si>
  <si>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</si>
  <si>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</si>
  <si>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</si>
  <si>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</si>
  <si>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</si>
  <si>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</si>
  <si>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</si>
  <si>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</si>
  <si>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</si>
  <si>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</si>
  <si>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</si>
  <si>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</si>
  <si>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</si>
  <si>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</si>
  <si>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</si>
  <si>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</si>
  <si>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</si>
  <si>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</si>
  <si>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</si>
  <si>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</si>
  <si>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</si>
  <si>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</si>
  <si>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</si>
  <si>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</si>
  <si>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</si>
  <si>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</si>
  <si>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</si>
  <si>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</si>
  <si>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</si>
  <si>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</si>
  <si>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</si>
  <si>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</si>
  <si>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</si>
  <si>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</si>
  <si>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</si>
  <si>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</si>
  <si>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</si>
  <si>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</si>
  <si>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</si>
  <si>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</si>
  <si>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</si>
  <si>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</si>
  <si>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</si>
  <si>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</si>
  <si>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</si>
  <si>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</si>
  <si>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</si>
  <si>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</si>
  <si>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</si>
  <si>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</si>
  <si>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</si>
  <si>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</si>
  <si>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</si>
  <si>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</si>
  <si>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</si>
  <si>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</si>
  <si>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</si>
  <si>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</si>
  <si>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</si>
  <si>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</si>
  <si>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</si>
  <si>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</si>
  <si>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</si>
  <si>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</si>
  <si>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</si>
  <si>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</si>
  <si>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</si>
  <si>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</si>
  <si>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</si>
  <si>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</si>
  <si>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</si>
  <si>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</si>
  <si>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</si>
  <si>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</si>
  <si>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</si>
  <si>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</si>
  <si>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</si>
  <si>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</si>
  <si>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</si>
  <si>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</si>
  <si>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</si>
  <si>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</si>
  <si>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</si>
  <si>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</si>
  <si>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</si>
  <si>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</si>
  <si>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</si>
  <si>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</si>
  <si>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</si>
  <si>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</si>
  <si>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</si>
  <si>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</si>
  <si>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</si>
  <si>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</si>
  <si>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</si>
  <si>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</si>
  <si>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</si>
  <si>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</si>
  <si>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</si>
  <si>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</si>
  <si>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</si>
  <si>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</si>
  <si>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</si>
  <si>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</si>
  <si>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</si>
  <si>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</si>
  <si>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</si>
  <si>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</si>
  <si>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</si>
  <si>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</si>
  <si>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</si>
  <si>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</si>
  <si>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</si>
  <si>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</si>
  <si>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</si>
  <si>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</si>
  <si>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</si>
  <si>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</si>
  <si>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</si>
  <si>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</si>
  <si>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</si>
  <si>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</si>
  <si>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</si>
  <si>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</si>
  <si>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</si>
  <si>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</si>
  <si>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</si>
  <si>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</si>
  <si>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</si>
  <si>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</si>
  <si>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</si>
  <si>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</si>
  <si>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</si>
  <si>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</si>
  <si>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</si>
  <si>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</si>
  <si>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</si>
  <si>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</si>
  <si>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</si>
  <si>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</si>
  <si>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</si>
  <si>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</si>
  <si>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</si>
  <si>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</si>
  <si>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</si>
  <si>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</si>
  <si>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</si>
  <si>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</si>
  <si>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</si>
  <si>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</si>
  <si>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</si>
  <si>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</si>
  <si>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</si>
  <si>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</si>
  <si>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</si>
  <si>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</si>
  <si>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</si>
  <si>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</si>
  <si>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</si>
  <si>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</si>
  <si>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</si>
  <si>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</si>
  <si>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</si>
  <si>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</si>
  <si>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</si>
  <si>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</si>
  <si>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</si>
  <si>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</si>
  <si>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</si>
  <si>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</si>
  <si>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</si>
  <si>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</si>
  <si>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</si>
  <si>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</si>
  <si>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</si>
  <si>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</si>
  <si>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</si>
  <si>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</si>
  <si>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</si>
  <si>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</si>
  <si>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</si>
  <si>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</si>
  <si>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</si>
  <si>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</si>
  <si>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</si>
  <si>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</si>
  <si>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</si>
  <si>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</si>
  <si>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</si>
  <si>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</si>
  <si>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</si>
  <si>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</si>
  <si>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</si>
  <si>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</si>
  <si>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</si>
  <si>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</si>
  <si>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</si>
  <si>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</si>
  <si>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</si>
  <si>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</si>
  <si>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</si>
  <si>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</si>
  <si>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</si>
  <si>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</si>
  <si>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</si>
  <si>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</si>
  <si>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</si>
  <si>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</si>
  <si>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</si>
  <si>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</si>
  <si>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</si>
  <si>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</si>
  <si>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</si>
  <si>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</si>
  <si>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</si>
  <si>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</si>
  <si>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</si>
  <si>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</si>
  <si>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</si>
  <si>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</si>
  <si>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</si>
  <si>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</si>
  <si>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</si>
  <si>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</si>
  <si>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</si>
  <si>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</si>
  <si>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</si>
  <si>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</si>
  <si>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</si>
  <si>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</si>
  <si>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</si>
  <si>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</si>
  <si>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</si>
  <si>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</si>
  <si>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</si>
  <si>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</si>
  <si>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</si>
  <si>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</si>
  <si>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</si>
  <si>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</si>
  <si>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</si>
  <si>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</si>
  <si>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</si>
  <si>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</si>
  <si>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</si>
  <si>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</si>
  <si>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</si>
  <si>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</si>
  <si>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</si>
  <si>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</si>
  <si>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</si>
  <si>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</si>
  <si>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</si>
  <si>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</si>
  <si>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</si>
  <si>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</si>
  <si>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</si>
  <si>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Cтруктура межбанковского оборота сделок с процентными деривативами по используемой плавающей ставке</t>
  </si>
  <si>
    <t>(по данным отчетности № 0409701 "Отчет об операциях на валютных и денежных рынках")</t>
  </si>
  <si>
    <t>млн. долл.</t>
  </si>
  <si>
    <t xml:space="preserve">                                        Название ставки
Тип процетного дериватива</t>
  </si>
  <si>
    <t>RUONIA</t>
  </si>
  <si>
    <t>MOSPRIME</t>
  </si>
  <si>
    <t>LIBOR  USD</t>
  </si>
  <si>
    <t>LIBOR  EUR</t>
  </si>
  <si>
    <t>EURIBOR</t>
  </si>
  <si>
    <t>CS fix/float</t>
  </si>
  <si>
    <t>CS float/float</t>
  </si>
  <si>
    <t>IRS fix/float</t>
  </si>
  <si>
    <t>OIS fix/float</t>
  </si>
  <si>
    <t>ПРОЧИЕ
СТАВКИ</t>
  </si>
  <si>
    <t>ВСЕГО</t>
  </si>
  <si>
    <t>EONIA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</si>
  <si>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</si>
  <si>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</si>
  <si>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</si>
  <si>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</si>
  <si>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</si>
  <si>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</si>
  <si>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t>Таблица B1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</si>
  <si>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</si>
  <si>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</si>
  <si>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</si>
  <si>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</si>
  <si>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</si>
  <si>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</si>
  <si>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</si>
  <si>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</si>
  <si>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</si>
  <si>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</si>
  <si>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</si>
  <si>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</si>
  <si>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</si>
  <si>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</si>
  <si>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</si>
  <si>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</si>
  <si>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</si>
  <si>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</si>
  <si>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</si>
  <si>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</si>
  <si>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</si>
  <si>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</si>
  <si>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</si>
  <si>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</si>
  <si>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</si>
  <si>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</si>
  <si>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</si>
  <si>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</si>
  <si>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</si>
  <si>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</si>
  <si>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</si>
  <si>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</si>
  <si>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</si>
  <si>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V1</t>
  </si>
  <si>
    <t>V2</t>
  </si>
  <si>
    <t>2</t>
  </si>
  <si>
    <t>3</t>
  </si>
  <si>
    <t>4</t>
  </si>
  <si>
    <t>5</t>
  </si>
  <si>
    <t>6</t>
  </si>
  <si>
    <t>7</t>
  </si>
  <si>
    <t>8</t>
  </si>
  <si>
    <t>9</t>
  </si>
  <si>
    <t>71</t>
  </si>
  <si>
    <t>72</t>
  </si>
  <si>
    <t>1. Spot transactions</t>
  </si>
  <si>
    <t>1. local</t>
  </si>
  <si>
    <t>2. cross-border</t>
  </si>
  <si>
    <t>3. FO</t>
  </si>
  <si>
    <t>4. client</t>
  </si>
  <si>
    <t>5. exchange</t>
  </si>
  <si>
    <t>2. Outright forwards</t>
  </si>
  <si>
    <t>3. Foreign exchange swaps</t>
  </si>
  <si>
    <t>4. FX options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</si>
  <si>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</si>
  <si>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</si>
  <si>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</si>
  <si>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</si>
  <si>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</si>
  <si>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</si>
  <si>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</si>
  <si>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</si>
  <si>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</si>
  <si>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</si>
  <si>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</si>
  <si>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</si>
  <si>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</si>
  <si>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</si>
  <si>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</si>
  <si>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</si>
  <si>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</si>
  <si>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</si>
  <si>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</si>
  <si>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</si>
  <si>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Table B1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</si>
  <si>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</si>
  <si>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</si>
  <si>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</si>
  <si>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</si>
  <si>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</si>
  <si>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</si>
  <si>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1. Число рабочих дней отчетного периода (август 2012)</t>
  </si>
  <si>
    <t>Структура оборота валют по кассовым сделкам и форвардным контрактам в августе 2012года (млн.долл. США)</t>
  </si>
  <si>
    <t>Turnover in nominal or notional principal amounts in August 2012</t>
  </si>
  <si>
    <t>Структура оборота валют по процентным контрактам в одной валюте в августе 2012 года (млн.долл. США)</t>
  </si>
  <si>
    <t>1</t>
  </si>
  <si>
    <t>ЗАО ЮНИКРЕДИТ БАНК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</si>
  <si>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</si>
  <si>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</si>
  <si>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</si>
  <si>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</si>
  <si>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</si>
  <si>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316</t>
  </si>
  <si>
    <t>ООО "ХКФ БАНК"</t>
  </si>
  <si>
    <t>354</t>
  </si>
  <si>
    <t>ГПБ (ОАО)</t>
  </si>
  <si>
    <t>533</t>
  </si>
  <si>
    <t>ОАО КБ "ФЛОРА-МОСКВА"</t>
  </si>
  <si>
    <t>600</t>
  </si>
  <si>
    <t>АБ "ИНТЕРПРОГРЕССБАНК" (ЗАО)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</si>
  <si>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</si>
  <si>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</si>
  <si>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</si>
  <si>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</si>
  <si>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</si>
  <si>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</si>
  <si>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</si>
  <si>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</si>
  <si>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</si>
  <si>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</si>
  <si>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</si>
  <si>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</si>
  <si>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</si>
  <si>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</si>
  <si>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</si>
  <si>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</si>
  <si>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</si>
  <si>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</si>
  <si>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</si>
  <si>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</si>
  <si>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</si>
  <si>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</si>
  <si>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</si>
  <si>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</si>
  <si>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</si>
  <si>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</si>
  <si>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</si>
  <si>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</si>
  <si>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</si>
  <si>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</si>
  <si>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</si>
  <si>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</si>
  <si>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</si>
  <si>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</si>
  <si>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</si>
  <si>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</si>
  <si>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</si>
  <si>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</si>
  <si>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</si>
  <si>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</si>
  <si>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</si>
  <si>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</si>
  <si>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</si>
  <si>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</si>
  <si>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</si>
  <si>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</si>
  <si>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</si>
  <si>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</si>
  <si>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</si>
  <si>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</si>
  <si>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</si>
  <si>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</si>
  <si>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</si>
  <si>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</si>
  <si>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</si>
  <si>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</si>
  <si>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</si>
  <si>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</si>
  <si>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</si>
  <si>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</si>
  <si>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</si>
  <si>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</si>
  <si>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</si>
  <si>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</si>
  <si>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</si>
  <si>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</si>
  <si>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</si>
  <si>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</si>
  <si>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</si>
  <si>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</si>
  <si>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</si>
  <si>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</si>
  <si>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</si>
  <si>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</si>
  <si>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</si>
  <si>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</si>
  <si>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</si>
  <si>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</si>
  <si>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</si>
  <si>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</si>
  <si>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</si>
  <si>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</si>
  <si>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</si>
  <si>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</si>
  <si>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</si>
  <si>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</si>
  <si>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</si>
  <si>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</si>
  <si>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</si>
  <si>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</si>
  <si>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</si>
  <si>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</si>
  <si>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</si>
  <si>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</si>
  <si>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</si>
  <si>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</si>
  <si>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</si>
  <si>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</si>
  <si>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</si>
  <si>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</si>
  <si>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</si>
  <si>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</si>
  <si>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</si>
  <si>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</si>
  <si>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</si>
  <si>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</si>
  <si>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</si>
  <si>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</si>
  <si>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</si>
  <si>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</si>
  <si>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</si>
  <si>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</si>
  <si>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</si>
  <si>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</si>
  <si>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</si>
  <si>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</si>
  <si>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</si>
  <si>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</si>
  <si>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</si>
  <si>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</si>
  <si>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</si>
  <si>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</si>
  <si>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</si>
  <si>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</si>
  <si>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</si>
  <si>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</si>
  <si>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</si>
  <si>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</si>
  <si>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</si>
  <si>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</si>
  <si>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</si>
  <si>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</si>
  <si>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</si>
  <si>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</si>
  <si>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</si>
  <si>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</si>
  <si>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</si>
  <si>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</si>
  <si>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</si>
  <si>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</si>
  <si>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</si>
  <si>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</si>
  <si>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</si>
  <si>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</si>
  <si>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</si>
  <si>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</si>
  <si>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</si>
  <si>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</si>
  <si>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</si>
  <si>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</si>
  <si>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</si>
  <si>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</si>
  <si>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</si>
  <si>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</si>
  <si>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</si>
  <si>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</si>
  <si>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</si>
  <si>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</si>
  <si>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</si>
  <si>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</si>
  <si>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</si>
  <si>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</si>
  <si>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</si>
  <si>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</si>
  <si>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</si>
  <si>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</si>
  <si>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</si>
  <si>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</si>
  <si>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</si>
  <si>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</si>
  <si>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</si>
  <si>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</si>
  <si>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</si>
  <si>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</si>
  <si>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</si>
  <si>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</si>
  <si>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</si>
  <si>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</si>
  <si>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</si>
  <si>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</si>
  <si>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</si>
  <si>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</si>
  <si>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</si>
  <si>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</si>
  <si>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</si>
  <si>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</si>
  <si>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</si>
  <si>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</si>
  <si>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</si>
  <si>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ОАО "СМОЛЕНСКИЙ БАНК"</t>
  </si>
  <si>
    <t>3279/45</t>
  </si>
  <si>
    <t>ФИЛИАЛ НБ "ТРАСТ" (ОАО) В Г.МОСКВА</t>
  </si>
  <si>
    <t>ЗАПАДНАЯ ЕВРОПА</t>
  </si>
  <si>
    <t>СЕВЕРНАЯ ЕВРОПА</t>
  </si>
  <si>
    <t>ЮЖНАЯ АМЕРИКА</t>
  </si>
  <si>
    <t>СЕВЕРНАЯ АМЕРИКА</t>
  </si>
  <si>
    <t>СНГ</t>
  </si>
  <si>
    <t>КИПР</t>
  </si>
  <si>
    <t>АЗИЯ</t>
  </si>
  <si>
    <t>ЮЖНАЯ ЕВРОПА</t>
  </si>
  <si>
    <t>ТУРЦИЯ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</si>
  <si>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</si>
  <si>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</si>
  <si>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</si>
  <si>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</si>
  <si>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</si>
  <si>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</si>
  <si>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</si>
  <si>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</si>
  <si>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</si>
  <si>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</si>
  <si>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</si>
  <si>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</si>
  <si>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</si>
  <si>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</si>
  <si>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</si>
  <si>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</si>
  <si>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</si>
  <si>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</si>
  <si>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</si>
  <si>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КОЛУМБИЯ</t>
  </si>
  <si>
    <t>ПАРАГВАЙ</t>
  </si>
  <si>
    <t>ДОМИНИКА</t>
  </si>
  <si>
    <t>НИКАРАГУА</t>
  </si>
  <si>
    <t>СОЕДИНЕННЫЕ ШТАТЫ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</si>
  <si>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</si>
  <si>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</si>
  <si>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</si>
  <si>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</si>
  <si>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</si>
  <si>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</si>
  <si>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</si>
  <si>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</si>
  <si>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</si>
  <si>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</si>
  <si>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ВЬЕТНАМ</t>
  </si>
  <si>
    <t>ГОНКОНГ</t>
  </si>
  <si>
    <t>ГРУЗИЯ</t>
  </si>
  <si>
    <t>ИЗРАИЛЬ</t>
  </si>
  <si>
    <t>КИТАЙ</t>
  </si>
  <si>
    <t>КОРЕЯ, НАРОДНО-ДЕМОКРАТИЧЕСКАЯ РЕСПУБЛИКА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</si>
  <si>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</si>
  <si>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</si>
  <si>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</si>
  <si>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</si>
  <si>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</si>
  <si>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</si>
  <si>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БОСНИЯ И ГЕРЦЕГОВИНА</t>
  </si>
  <si>
    <t>ГРЕЦИЯ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</si>
  <si>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</si>
  <si>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</si>
  <si>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</si>
  <si>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</si>
  <si>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</si>
  <si>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</si>
  <si>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</si>
  <si>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</si>
  <si>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ИТАЛИЯ</t>
  </si>
  <si>
    <t>КАНАДА</t>
  </si>
  <si>
    <t>СЛОВАКИЯ</t>
  </si>
  <si>
    <t>АВСТРАЛИЯ</t>
  </si>
  <si>
    <t>ИНДИЯ</t>
  </si>
  <si>
    <t>ИСПАНИЯ</t>
  </si>
  <si>
    <t>СЕРБИЯ</t>
  </si>
  <si>
    <t>НОРВЕГИЯ</t>
  </si>
  <si>
    <t>Г МОСКВА</t>
  </si>
  <si>
    <t>ТЮМЕНСКАЯ ОБЛАСТЬ</t>
  </si>
  <si>
    <t>Г САНКТ-ПЕТЕРБУРГ</t>
  </si>
  <si>
    <t>ЧЕЛЯБИНСКАЯ ОБЛАСТЬ</t>
  </si>
  <si>
    <t>НИЖЕГОРОДСКАЯ ОБЛАСТЬ</t>
  </si>
  <si>
    <t>НОВОСИБИРСКАЯ ОБЛАСТЬ</t>
  </si>
  <si>
    <t>СМОЛЕНСКАЯ ОБЛАСТЬ</t>
  </si>
  <si>
    <t>ЛЕНИНГРАДСКАЯ ОБЛАСТЬ</t>
  </si>
  <si>
    <t>РЕСПУБЛИКА ТАТАРСТАН</t>
  </si>
  <si>
    <t>СВЕРДЛОВСКАЯ ОБЛАСТЬ</t>
  </si>
  <si>
    <t>ПРИМОРСКИЙ КРАЙ</t>
  </si>
  <si>
    <t>САМАРСКАЯ ОБЛАСТЬ</t>
  </si>
  <si>
    <t>РОСТОВСКАЯ ОБЛАСТЬ</t>
  </si>
  <si>
    <t>ОРЕНБУРГСКАЯ ОБЛАСТЬ</t>
  </si>
  <si>
    <t>РЕСПУБЛИКА БАШКОРТОСТАН</t>
  </si>
  <si>
    <t>ИРКУТСКАЯ ОБЛАСТЬ</t>
  </si>
  <si>
    <t>КИРОВСКАЯ ОБЛАСТЬ</t>
  </si>
  <si>
    <t>ВОЛОГОДСКАЯ ОБЛАСТЬ</t>
  </si>
  <si>
    <t>САРАТОВСКАЯ ОБЛАСТЬ</t>
  </si>
  <si>
    <t>КАЛУЖСКАЯ ОБЛАСТЬ</t>
  </si>
  <si>
    <t>РЕСПУБЛИКА ДАГЕСТАН</t>
  </si>
  <si>
    <t>КРАСНОДАРСКИЙ КРАЙ</t>
  </si>
  <si>
    <t>РЕСПУБЛИКА САХА(ЯКУТИЯ)</t>
  </si>
  <si>
    <t>ОМСКАЯ ОБЛАСТЬ</t>
  </si>
  <si>
    <t>ИВАНОВСКАЯ ОБЛАСТЬ</t>
  </si>
  <si>
    <t>ПЕРМСКИЙ КРАЙ</t>
  </si>
  <si>
    <t>РЕСПУБЛИКА КОМИ</t>
  </si>
  <si>
    <t>ТВЕРСКАЯ ОБЛАСТЬ</t>
  </si>
  <si>
    <t>КАЛИНИНГРАДСКАЯ ОБЛАСТЬ</t>
  </si>
  <si>
    <t>Структура оборота внутреннего валютного рынка по методу исполнения сделок в августе 2012 года</t>
  </si>
  <si>
    <r>
      <rPr>
        <sz val="11"/>
        <rFont val="Arial"/>
        <family val="2"/>
        <charset val="204"/>
      </rPr>
      <t>1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</si>
  <si>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Тип процентного дериватива</t>
  </si>
  <si>
    <t>Наименование используемой ставки</t>
  </si>
  <si>
    <t>CHF LIBOR</t>
  </si>
  <si>
    <t>EUR EURIBOR</t>
  </si>
  <si>
    <t>GBP LIBOR</t>
  </si>
  <si>
    <t>RUB MOSPRIME</t>
  </si>
  <si>
    <t>USD LIBOR</t>
  </si>
  <si>
    <t>Cтруктура межбанковского оборота сделок с процентными деривативами по используемой плавающей ставке 
в августе 2012 года 
(млн. долл. США)</t>
  </si>
  <si>
    <t>Срок</t>
  </si>
  <si>
    <t>&lt;1Y</t>
  </si>
  <si>
    <t>1Y-5Y</t>
  </si>
  <si>
    <t>&gt;5Y</t>
  </si>
  <si>
    <t>Cтруктура межбанковского оборота сделок с процентными деривативами по срокам сделок в августе 2012 года</t>
  </si>
  <si>
    <t>23</t>
  </si>
  <si>
    <t>ОАО БАНК АВБ</t>
  </si>
  <si>
    <t>53</t>
  </si>
  <si>
    <t>ОАО БАНК "АЛЕКСАНДРОВСКИЙ"</t>
  </si>
  <si>
    <t>65</t>
  </si>
  <si>
    <t>ООО КБ "КОЛЬЦО УРАЛА"</t>
  </si>
  <si>
    <t>106</t>
  </si>
  <si>
    <t>ОАО АКБ"СЕЛЬМАШБАНК"</t>
  </si>
  <si>
    <t>197</t>
  </si>
  <si>
    <t>ОАО "МБСП"</t>
  </si>
  <si>
    <t>312</t>
  </si>
  <si>
    <t>ЗАО "ВОКБАНК"</t>
  </si>
  <si>
    <t>НИЖЕГОРОДСКАЯ ОБЛАСТ</t>
  </si>
  <si>
    <t>323</t>
  </si>
  <si>
    <t>ОАО "МДМ БАНК"</t>
  </si>
  <si>
    <t>НОВОСИБИРСКАЯ ОБЛАСТ</t>
  </si>
  <si>
    <t>328</t>
  </si>
  <si>
    <t>ОАО "АБ "РОССИЯ"</t>
  </si>
  <si>
    <t>410</t>
  </si>
  <si>
    <t>ОАО "НОМОС-БАНК-СИБИРЬ"</t>
  </si>
  <si>
    <t>429</t>
  </si>
  <si>
    <t>ОАО "УБРИР"</t>
  </si>
  <si>
    <t>436</t>
  </si>
  <si>
    <t>ОАО "БАНК "САНКТ-ПЕТЕРБУРГ"</t>
  </si>
  <si>
    <t>492</t>
  </si>
  <si>
    <t>ОАО "ДОНКОМБАНК"</t>
  </si>
  <si>
    <t>554</t>
  </si>
  <si>
    <t>ОАО КБ "СОЛИДАРНОСТЬ"</t>
  </si>
  <si>
    <t>574</t>
  </si>
  <si>
    <t>ООО "ЗЕМКОМБАНК"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</si>
  <si>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</si>
  <si>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</si>
  <si>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</si>
  <si>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</si>
  <si>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</si>
  <si>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</si>
  <si>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1293</t>
  </si>
  <si>
    <t>БАНК "НЕЙВА" ООО</t>
  </si>
  <si>
    <t>1343</t>
  </si>
  <si>
    <t>БАНК "ЛЕВОБЕРЕЖНЫЙ" (ОАО)</t>
  </si>
  <si>
    <t>1460</t>
  </si>
  <si>
    <t>ОАО КБ "ВОСТОЧНЫЙ"</t>
  </si>
  <si>
    <t>АМУРСКАЯ ОБЛАСТЬ</t>
  </si>
  <si>
    <t>1617</t>
  </si>
  <si>
    <t>ООО КБ "ДОНИНВЕСТ"</t>
  </si>
  <si>
    <t>1680</t>
  </si>
  <si>
    <t>КРЕДИ АГРИКОЛЬ КИБ ЗАО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</si>
  <si>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</si>
  <si>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</si>
  <si>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</si>
  <si>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</si>
  <si>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</si>
  <si>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</si>
  <si>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1966</t>
  </si>
  <si>
    <t>ОАО"НБД-БАНК"</t>
  </si>
  <si>
    <t>2048</t>
  </si>
  <si>
    <t>ОАО "АКБ САРОВБИЗНЕСБАНК"</t>
  </si>
  <si>
    <t>2225</t>
  </si>
  <si>
    <t>ОАО КБ "ЦЕНТР-ИНВЕСТ"</t>
  </si>
  <si>
    <t>2285</t>
  </si>
  <si>
    <t>ОАО РАКБ "ДОНХЛЕББАНК"</t>
  </si>
  <si>
    <t>2304</t>
  </si>
  <si>
    <t>БАНК "ТАВРИЧЕСКИЙ" (ОАО)</t>
  </si>
  <si>
    <t>2316</t>
  </si>
  <si>
    <t>ЗАО АКБ "ГАЗБАНК"</t>
  </si>
  <si>
    <t>2443</t>
  </si>
  <si>
    <t>ОАО "МЕТКОМБАНК"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</si>
  <si>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</si>
  <si>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</si>
  <si>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</si>
  <si>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</si>
  <si>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</si>
  <si>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</si>
  <si>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2733</t>
  </si>
  <si>
    <t>ОАО СКБ ПРИМОРЬЯ "ПРИМСОЦБАНК"</t>
  </si>
  <si>
    <t>2813</t>
  </si>
  <si>
    <t>ЗАО КБ "РОСТОВСКИЙ УНИВЕРСАЛЬНЫЙ"</t>
  </si>
  <si>
    <t>2948</t>
  </si>
  <si>
    <t>ОАО АКБ "СТЕЛЛА-БАНК"</t>
  </si>
  <si>
    <t>3001</t>
  </si>
  <si>
    <t>ОАО АКБ "ПРИМОРЬЕ"</t>
  </si>
  <si>
    <t>3176</t>
  </si>
  <si>
    <t>ОАО "БАЛТИНВЕСТБАНК"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</si>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</sst>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4" formatCode="0.0%"/>
    <numFmt numFmtId="219" formatCode="_-* #,##0.0_р_._-;\-* #,##0.0_р_._-;_-* &quot;-&quot;??_р_._-;_-@_-"/>
    <numFmt numFmtId="221" formatCode="#,##0.0_р_.;[Red]\-#,##0.0_р_."/>
  </numFmts>
  <fonts count="125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22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103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0" fontId="86" fillId="0" borderId="0"/>
    <xf numFmtId="0" fontId="85" fillId="0" borderId="0"/>
    <xf numFmtId="0" fontId="86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9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0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0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2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1" fillId="2" borderId="42" xfId="2" applyFont="1" applyFill="1" applyBorder="1" applyAlignment="1">
      <alignment horizontal="center" vertical="center" wrapText="1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8" xfId="0" applyNumberFormat="1" applyFont="1" applyFill="1" applyBorder="1" applyAlignment="1" applyProtection="1">
      <alignment horizontal="center" vertical="center"/>
    </xf>
    <xf numFmtId="3" fontId="21" fillId="2" borderId="28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11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1" xfId="11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9" fontId="21" fillId="2" borderId="0" xfId="1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 textRotation="90" wrapText="1"/>
    </xf>
    <xf numFmtId="3" fontId="21" fillId="0" borderId="54" xfId="0" applyNumberFormat="1" applyFont="1" applyFill="1" applyBorder="1" applyAlignment="1">
      <alignment horizontal="center" vertical="center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6" xfId="5" applyNumberFormat="1" applyFont="1" applyFill="1" applyBorder="1" applyAlignment="1" applyProtection="1">
      <alignment horizontal="center" vertical="center"/>
      <protection locked="0"/>
    </xf>
    <xf numFmtId="3" fontId="21" fillId="2" borderId="56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7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1" applyNumberFormat="1" applyFont="1" applyBorder="1" applyAlignment="1">
      <alignment horizontal="center" vertical="top"/>
    </xf>
    <xf numFmtId="0" fontId="85" fillId="0" borderId="0" xfId="9"/>
    <xf numFmtId="9" fontId="85" fillId="0" borderId="0" xfId="11" applyFont="1" applyFill="1" applyBorder="1"/>
    <xf numFmtId="0" fontId="85" fillId="0" borderId="0" xfId="9" applyFill="1" applyBorder="1"/>
    <xf numFmtId="10" fontId="88" fillId="0" borderId="0" xfId="11" applyNumberFormat="1" applyFont="1" applyFill="1" applyBorder="1" applyAlignment="1">
      <alignment horizontal="right" wrapText="1"/>
    </xf>
    <xf numFmtId="0" fontId="88" fillId="0" borderId="0" xfId="10" applyFont="1" applyFill="1" applyBorder="1" applyAlignment="1">
      <alignment horizontal="left" wrapText="1"/>
    </xf>
    <xf numFmtId="9" fontId="88" fillId="0" borderId="0" xfId="11" applyFont="1" applyFill="1" applyBorder="1" applyAlignment="1">
      <alignment horizontal="right" wrapText="1"/>
    </xf>
    <xf numFmtId="9" fontId="88" fillId="0" borderId="9" xfId="11" applyFont="1" applyFill="1" applyBorder="1" applyAlignment="1">
      <alignment horizontal="center"/>
    </xf>
    <xf numFmtId="0" fontId="88" fillId="0" borderId="9" xfId="10" applyFont="1" applyFill="1" applyBorder="1" applyAlignment="1">
      <alignment horizontal="center"/>
    </xf>
    <xf numFmtId="10" fontId="85" fillId="0" borderId="0" xfId="11" applyNumberFormat="1" applyFont="1" applyFill="1" applyBorder="1"/>
    <xf numFmtId="10" fontId="88" fillId="0" borderId="9" xfId="1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6" applyFont="1"/>
    <xf numFmtId="3" fontId="93" fillId="0" borderId="0" xfId="6" applyNumberFormat="1" applyFont="1"/>
    <xf numFmtId="3" fontId="60" fillId="0" borderId="0" xfId="6" applyNumberFormat="1" applyFont="1"/>
    <xf numFmtId="0" fontId="94" fillId="0" borderId="0" xfId="6" applyFont="1" applyBorder="1" applyAlignment="1">
      <alignment horizontal="centerContinuous" vertical="center"/>
    </xf>
    <xf numFmtId="0" fontId="94" fillId="0" borderId="0" xfId="6" applyFont="1" applyBorder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3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left" vertical="center"/>
    </xf>
    <xf numFmtId="0" fontId="95" fillId="0" borderId="0" xfId="6" applyFont="1" applyAlignment="1">
      <alignment horizontal="left" vertical="center"/>
    </xf>
    <xf numFmtId="0" fontId="94" fillId="0" borderId="0" xfId="6" applyFont="1" applyAlignment="1">
      <alignment horizontal="left" vertical="center"/>
    </xf>
    <xf numFmtId="3" fontId="97" fillId="0" borderId="1" xfId="8" applyNumberFormat="1" applyFont="1" applyFill="1" applyBorder="1" applyAlignment="1">
      <alignment horizontal="right" wrapText="1"/>
    </xf>
    <xf numFmtId="3" fontId="95" fillId="0" borderId="12" xfId="6" applyNumberFormat="1" applyFont="1" applyBorder="1" applyAlignment="1">
      <alignment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center" vertical="center"/>
    </xf>
    <xf numFmtId="3" fontId="95" fillId="0" borderId="2" xfId="6" applyNumberFormat="1" applyFont="1" applyBorder="1" applyAlignment="1">
      <alignment vertical="center"/>
    </xf>
    <xf numFmtId="3" fontId="95" fillId="0" borderId="58" xfId="6" applyNumberFormat="1" applyFont="1" applyBorder="1" applyAlignment="1">
      <alignment vertical="center"/>
    </xf>
    <xf numFmtId="3" fontId="96" fillId="0" borderId="6" xfId="6" applyNumberFormat="1" applyFont="1" applyBorder="1" applyAlignment="1">
      <alignment horizontal="center" vertical="center"/>
    </xf>
    <xf numFmtId="3" fontId="96" fillId="0" borderId="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214" fontId="60" fillId="0" borderId="0" xfId="11" applyNumberFormat="1" applyFont="1"/>
    <xf numFmtId="0" fontId="94" fillId="0" borderId="2" xfId="6" applyFont="1" applyBorder="1"/>
    <xf numFmtId="0" fontId="0" fillId="0" borderId="3" xfId="0" applyBorder="1"/>
    <xf numFmtId="3" fontId="93" fillId="0" borderId="58" xfId="6" applyNumberFormat="1" applyFont="1" applyBorder="1"/>
    <xf numFmtId="0" fontId="95" fillId="0" borderId="60" xfId="6" applyFont="1" applyBorder="1" applyAlignment="1">
      <alignment vertical="top" wrapText="1"/>
    </xf>
    <xf numFmtId="3" fontId="94" fillId="0" borderId="61" xfId="6" applyNumberFormat="1" applyFont="1" applyBorder="1" applyAlignment="1">
      <alignment wrapText="1"/>
    </xf>
    <xf numFmtId="0" fontId="94" fillId="0" borderId="62" xfId="6" applyFont="1" applyBorder="1" applyAlignment="1">
      <alignment horizontal="center" vertical="top" wrapText="1"/>
    </xf>
    <xf numFmtId="3" fontId="94" fillId="0" borderId="63" xfId="6" applyNumberFormat="1" applyFont="1" applyBorder="1" applyAlignment="1">
      <alignment wrapText="1"/>
    </xf>
    <xf numFmtId="3" fontId="94" fillId="0" borderId="64" xfId="6" applyNumberFormat="1" applyFont="1" applyBorder="1" applyAlignment="1">
      <alignment wrapText="1"/>
    </xf>
    <xf numFmtId="3" fontId="94" fillId="0" borderId="12" xfId="6" applyNumberFormat="1" applyFont="1" applyBorder="1" applyAlignment="1">
      <alignment horizontal="center"/>
    </xf>
    <xf numFmtId="3" fontId="94" fillId="0" borderId="19" xfId="6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1" applyFont="1" applyFill="1" applyBorder="1" applyAlignment="1">
      <alignment horizontal="left" wrapText="1"/>
    </xf>
    <xf numFmtId="0" fontId="94" fillId="0" borderId="3" xfId="6" applyFont="1" applyBorder="1"/>
    <xf numFmtId="0" fontId="95" fillId="0" borderId="0" xfId="6" applyFont="1" applyBorder="1" applyAlignment="1">
      <alignment vertical="top" wrapText="1"/>
    </xf>
    <xf numFmtId="0" fontId="94" fillId="0" borderId="63" xfId="6" applyFont="1" applyBorder="1" applyAlignment="1">
      <alignment horizontal="center" vertical="top" wrapText="1"/>
    </xf>
    <xf numFmtId="0" fontId="98" fillId="0" borderId="0" xfId="0" applyFont="1"/>
    <xf numFmtId="0" fontId="0" fillId="0" borderId="65" xfId="0" applyBorder="1" applyAlignment="1">
      <alignment wrapText="1"/>
    </xf>
    <xf numFmtId="9" fontId="2" fillId="0" borderId="9" xfId="11" applyNumberFormat="1" applyFont="1" applyBorder="1" applyAlignment="1">
      <alignment horizontal="center" vertical="center" textRotation="90"/>
    </xf>
    <xf numFmtId="9" fontId="2" fillId="0" borderId="9" xfId="11" applyNumberFormat="1" applyFont="1" applyBorder="1" applyAlignment="1">
      <alignment horizontal="center" vertical="top"/>
    </xf>
    <xf numFmtId="219" fontId="2" fillId="0" borderId="9" xfId="12" applyNumberFormat="1" applyFont="1" applyBorder="1" applyAlignment="1">
      <alignment horizontal="center" vertical="center"/>
    </xf>
    <xf numFmtId="219" fontId="2" fillId="0" borderId="9" xfId="12" applyNumberFormat="1" applyFont="1" applyBorder="1"/>
    <xf numFmtId="9" fontId="0" fillId="0" borderId="9" xfId="11" applyNumberFormat="1" applyFont="1" applyBorder="1" applyAlignment="1">
      <alignment horizontal="center" vertical="center" textRotation="90" wrapText="1"/>
    </xf>
    <xf numFmtId="9" fontId="100" fillId="0" borderId="9" xfId="11" applyNumberFormat="1" applyFont="1" applyBorder="1" applyAlignment="1">
      <alignment horizontal="center" vertical="center" textRotation="90" wrapText="1"/>
    </xf>
    <xf numFmtId="9" fontId="100" fillId="0" borderId="9" xfId="11" applyNumberFormat="1" applyFont="1" applyBorder="1" applyAlignment="1">
      <alignment horizontal="center" vertical="top"/>
    </xf>
    <xf numFmtId="9" fontId="0" fillId="0" borderId="9" xfId="11" applyNumberFormat="1" applyFont="1" applyBorder="1" applyAlignment="1">
      <alignment horizontal="center" vertical="center" textRotation="90"/>
    </xf>
    <xf numFmtId="0" fontId="12" fillId="2" borderId="0" xfId="6" applyFont="1" applyFill="1" applyBorder="1" applyAlignment="1">
      <alignment vertical="center"/>
    </xf>
    <xf numFmtId="0" fontId="10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1" fillId="2" borderId="0" xfId="0" applyFont="1" applyFill="1" applyBorder="1" applyAlignment="1">
      <alignment horizontal="left" vertical="center"/>
    </xf>
    <xf numFmtId="0" fontId="101" fillId="2" borderId="0" xfId="0" applyFont="1" applyFill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10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10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8" xfId="3" applyFont="1" applyFill="1" applyBorder="1" applyProtection="1">
      <protection locked="0"/>
    </xf>
    <xf numFmtId="0" fontId="66" fillId="5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10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1" fillId="2" borderId="59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1" fillId="2" borderId="57" xfId="3" applyFont="1" applyFill="1" applyBorder="1" applyAlignment="1" applyProtection="1">
      <alignment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103" fillId="2" borderId="0" xfId="3" applyFill="1" applyBorder="1" applyAlignment="1" applyProtection="1">
      <alignment vertical="center"/>
      <protection locked="0"/>
    </xf>
    <xf numFmtId="0" fontId="10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59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59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113" fillId="2" borderId="59" xfId="0" applyFont="1" applyFill="1" applyBorder="1" applyAlignment="1">
      <alignment vertical="center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03" fillId="2" borderId="0" xfId="3" applyFill="1" applyBorder="1" applyProtection="1"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3" fillId="2" borderId="59" xfId="0" quotePrefix="1" applyFont="1" applyFill="1" applyBorder="1" applyAlignment="1">
      <alignment vertical="center"/>
    </xf>
    <xf numFmtId="0" fontId="33" fillId="5" borderId="10" xfId="3" applyFont="1" applyFill="1" applyBorder="1" applyAlignment="1" applyProtection="1">
      <alignment vertical="center"/>
      <protection locked="0"/>
    </xf>
    <xf numFmtId="0" fontId="113" fillId="5" borderId="59" xfId="0" applyFont="1" applyFill="1" applyBorder="1" applyAlignment="1">
      <alignment vertical="center"/>
    </xf>
    <xf numFmtId="0" fontId="113" fillId="2" borderId="0" xfId="0" applyFont="1" applyFill="1" applyBorder="1" applyAlignment="1">
      <alignment vertical="center"/>
    </xf>
    <xf numFmtId="0" fontId="66" fillId="2" borderId="0" xfId="0" applyFont="1" applyFill="1" applyBorder="1" applyAlignment="1"/>
    <xf numFmtId="0" fontId="113" fillId="5" borderId="0" xfId="0" applyFont="1" applyFill="1" applyBorder="1" applyAlignment="1">
      <alignment vertical="center"/>
    </xf>
    <xf numFmtId="0" fontId="66" fillId="5" borderId="0" xfId="0" applyFont="1" applyFill="1" applyBorder="1" applyAlignment="1"/>
    <xf numFmtId="0" fontId="113" fillId="5" borderId="59" xfId="0" quotePrefix="1" applyFont="1" applyFill="1" applyBorder="1" applyAlignment="1">
      <alignment vertical="center"/>
    </xf>
    <xf numFmtId="0" fontId="103" fillId="2" borderId="0" xfId="3" applyFill="1" applyBorder="1" applyAlignment="1" applyProtection="1">
      <protection locked="0"/>
    </xf>
    <xf numFmtId="0" fontId="10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61" fillId="2" borderId="59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protection locked="0"/>
    </xf>
    <xf numFmtId="210" fontId="61" fillId="2" borderId="57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4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alignment horizontal="center"/>
      <protection locked="0"/>
    </xf>
    <xf numFmtId="0" fontId="31" fillId="2" borderId="59" xfId="3" applyFont="1" applyFill="1" applyBorder="1" applyAlignment="1" applyProtection="1">
      <alignment horizontal="center" vertical="center" wrapText="1"/>
    </xf>
    <xf numFmtId="0" fontId="103" fillId="0" borderId="0" xfId="3" applyFill="1" applyBorder="1" applyAlignment="1" applyProtection="1">
      <alignment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210" fontId="61" fillId="0" borderId="59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115" fillId="0" borderId="0" xfId="0" applyFont="1" applyFill="1" applyBorder="1" applyAlignment="1">
      <alignment vertical="center"/>
    </xf>
    <xf numFmtId="0" fontId="110" fillId="2" borderId="10" xfId="3" applyFont="1" applyFill="1" applyBorder="1" applyAlignment="1" applyProtection="1">
      <alignment wrapText="1"/>
    </xf>
    <xf numFmtId="0" fontId="101" fillId="2" borderId="59" xfId="3" applyFont="1" applyFill="1" applyBorder="1" applyAlignment="1" applyProtection="1">
      <alignment vertical="center" wrapText="1"/>
    </xf>
    <xf numFmtId="0" fontId="66" fillId="5" borderId="59" xfId="3" applyFont="1" applyFill="1" applyBorder="1" applyAlignment="1" applyProtection="1">
      <alignment horizontal="center" vertical="center" wrapText="1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6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117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9" xfId="0" applyNumberFormat="1" applyFont="1" applyFill="1" applyBorder="1" applyAlignment="1" applyProtection="1">
      <alignment horizontal="center" vertical="center"/>
      <protection locked="0"/>
    </xf>
    <xf numFmtId="210" fontId="119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6" borderId="19" xfId="0" applyNumberFormat="1" applyFont="1" applyFill="1" applyBorder="1" applyAlignment="1" applyProtection="1">
      <alignment horizontal="center" vertical="center"/>
      <protection locked="0"/>
    </xf>
    <xf numFmtId="210" fontId="119" fillId="2" borderId="10" xfId="0" applyNumberFormat="1" applyFont="1" applyFill="1" applyBorder="1" applyAlignment="1" applyProtection="1">
      <alignment horizontal="center" vertical="center"/>
      <protection locked="0"/>
    </xf>
    <xf numFmtId="210" fontId="119" fillId="2" borderId="10" xfId="0" applyNumberFormat="1" applyFont="1" applyFill="1" applyBorder="1" applyAlignment="1" applyProtection="1">
      <alignment horizontal="center"/>
      <protection locked="0"/>
    </xf>
    <xf numFmtId="210" fontId="118" fillId="2" borderId="10" xfId="0" applyNumberFormat="1" applyFont="1" applyFill="1" applyBorder="1" applyAlignment="1" applyProtection="1">
      <alignment horizontal="center" vertical="center"/>
      <protection locked="0"/>
    </xf>
    <xf numFmtId="210" fontId="117" fillId="2" borderId="10" xfId="0" applyNumberFormat="1" applyFont="1" applyFill="1" applyBorder="1" applyAlignment="1" applyProtection="1">
      <alignment horizontal="center" vertical="center"/>
      <protection locked="0"/>
    </xf>
    <xf numFmtId="0" fontId="116" fillId="7" borderId="66" xfId="10" applyFont="1" applyFill="1" applyBorder="1" applyAlignment="1">
      <alignment horizontal="center"/>
    </xf>
    <xf numFmtId="0" fontId="116" fillId="0" borderId="1" xfId="10" applyFont="1" applyFill="1" applyBorder="1" applyAlignment="1">
      <alignment wrapText="1"/>
    </xf>
    <xf numFmtId="0" fontId="116" fillId="8" borderId="1" xfId="10" applyFont="1" applyFill="1" applyBorder="1" applyAlignment="1">
      <alignment wrapText="1"/>
    </xf>
    <xf numFmtId="0" fontId="116" fillId="0" borderId="67" xfId="10" applyFont="1" applyFill="1" applyBorder="1" applyAlignment="1">
      <alignment wrapText="1"/>
    </xf>
    <xf numFmtId="0" fontId="116" fillId="8" borderId="67" xfId="10" applyFont="1" applyFill="1" applyBorder="1" applyAlignment="1">
      <alignment wrapText="1"/>
    </xf>
    <xf numFmtId="0" fontId="116" fillId="7" borderId="68" xfId="10" applyFont="1" applyFill="1" applyBorder="1" applyAlignment="1">
      <alignment horizontal="center"/>
    </xf>
    <xf numFmtId="4" fontId="116" fillId="0" borderId="0" xfId="10" applyNumberFormat="1" applyFont="1" applyFill="1" applyBorder="1" applyAlignment="1">
      <alignment horizontal="right" wrapText="1"/>
    </xf>
    <xf numFmtId="0" fontId="86" fillId="0" borderId="0" xfId="10" applyBorder="1"/>
    <xf numFmtId="0" fontId="0" fillId="0" borderId="0" xfId="0" applyBorder="1"/>
    <xf numFmtId="0" fontId="86" fillId="8" borderId="0" xfId="10" applyFill="1" applyBorder="1"/>
    <xf numFmtId="4" fontId="116" fillId="8" borderId="0" xfId="10" applyNumberFormat="1" applyFont="1" applyFill="1" applyBorder="1" applyAlignment="1">
      <alignment horizontal="right" wrapText="1"/>
    </xf>
    <xf numFmtId="0" fontId="120" fillId="0" borderId="0" xfId="0" applyFont="1"/>
    <xf numFmtId="0" fontId="28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52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52" fillId="2" borderId="58" xfId="4" applyFont="1" applyFill="1" applyBorder="1" applyProtection="1">
      <protection locked="0"/>
    </xf>
    <xf numFmtId="0" fontId="66" fillId="5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28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58" fillId="2" borderId="10" xfId="4" applyFont="1" applyFill="1" applyBorder="1" applyProtection="1"/>
    <xf numFmtId="0" fontId="101" fillId="2" borderId="59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1" fillId="2" borderId="57" xfId="4" applyFont="1" applyFill="1" applyBorder="1" applyAlignment="1" applyProtection="1">
      <alignment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28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1" fillId="2" borderId="59" xfId="4" applyFont="1" applyFill="1" applyBorder="1" applyAlignment="1" applyProtection="1">
      <alignment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28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5" borderId="10" xfId="4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28" fillId="2" borderId="0" xfId="4" applyFill="1" applyBorder="1" applyAlignment="1" applyProtection="1">
      <protection locked="0"/>
    </xf>
    <xf numFmtId="0" fontId="28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4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alignment horizontal="center"/>
      <protection locked="0"/>
    </xf>
    <xf numFmtId="9" fontId="0" fillId="0" borderId="0" xfId="11" applyNumberFormat="1" applyFont="1" applyBorder="1" applyAlignment="1">
      <alignment horizontal="center" vertical="center" textRotation="90" wrapText="1"/>
    </xf>
    <xf numFmtId="9" fontId="100" fillId="0" borderId="0" xfId="11" applyNumberFormat="1" applyFont="1" applyBorder="1" applyAlignment="1">
      <alignment horizontal="center" vertical="center" textRotation="90" wrapText="1"/>
    </xf>
    <xf numFmtId="219" fontId="2" fillId="0" borderId="0" xfId="12" applyNumberFormat="1" applyFont="1" applyBorder="1" applyAlignment="1">
      <alignment horizontal="center" vertical="center"/>
    </xf>
    <xf numFmtId="219" fontId="2" fillId="0" borderId="0" xfId="12" applyNumberFormat="1" applyFont="1" applyBorder="1"/>
    <xf numFmtId="9" fontId="100" fillId="0" borderId="0" xfId="11" applyNumberFormat="1" applyFont="1" applyBorder="1" applyAlignment="1">
      <alignment horizontal="center" vertical="top"/>
    </xf>
    <xf numFmtId="0" fontId="12" fillId="2" borderId="0" xfId="7" applyFont="1" applyFill="1" applyBorder="1" applyAlignment="1">
      <alignment vertical="center"/>
    </xf>
    <xf numFmtId="9" fontId="123" fillId="0" borderId="9" xfId="11" applyNumberFormat="1" applyFont="1" applyBorder="1" applyAlignment="1">
      <alignment horizontal="center" vertical="center" textRotation="90"/>
    </xf>
    <xf numFmtId="9" fontId="124" fillId="0" borderId="9" xfId="11" applyNumberFormat="1" applyFont="1" applyBorder="1" applyAlignment="1">
      <alignment vertical="center"/>
    </xf>
    <xf numFmtId="219" fontId="124" fillId="0" borderId="9" xfId="12" applyNumberFormat="1" applyFont="1" applyBorder="1" applyAlignment="1">
      <alignment vertical="center"/>
    </xf>
    <xf numFmtId="219" fontId="124" fillId="0" borderId="9" xfId="12" applyNumberFormat="1" applyFont="1" applyBorder="1" applyAlignment="1">
      <alignment horizontal="center" vertical="center"/>
    </xf>
    <xf numFmtId="9" fontId="123" fillId="0" borderId="9" xfId="11" applyNumberFormat="1" applyFont="1" applyBorder="1" applyAlignment="1">
      <alignment vertical="center"/>
    </xf>
    <xf numFmtId="9" fontId="122" fillId="0" borderId="0" xfId="11" applyFont="1" applyFill="1" applyBorder="1" applyAlignment="1">
      <alignment wrapText="1"/>
    </xf>
    <xf numFmtId="0" fontId="123" fillId="0" borderId="9" xfId="0" applyFont="1" applyBorder="1" applyAlignment="1">
      <alignment horizontal="center" vertical="center"/>
    </xf>
    <xf numFmtId="0" fontId="124" fillId="0" borderId="9" xfId="0" applyFont="1" applyBorder="1"/>
    <xf numFmtId="221" fontId="0" fillId="0" borderId="9" xfId="12" applyNumberFormat="1" applyFont="1" applyBorder="1"/>
    <xf numFmtId="0" fontId="123" fillId="0" borderId="9" xfId="0" applyFont="1" applyBorder="1"/>
    <xf numFmtId="0" fontId="97" fillId="0" borderId="1" xfId="10" applyFont="1" applyFill="1" applyBorder="1" applyAlignment="1">
      <alignment horizontal="left" wrapText="1"/>
    </xf>
    <xf numFmtId="9" fontId="87" fillId="0" borderId="0" xfId="11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99" fillId="0" borderId="0" xfId="11" applyFont="1" applyFill="1" applyBorder="1" applyAlignment="1">
      <alignment horizontal="left" wrapText="1"/>
    </xf>
    <xf numFmtId="9" fontId="122" fillId="0" borderId="0" xfId="11" applyFont="1" applyFill="1" applyBorder="1" applyAlignment="1">
      <alignment horizontal="center" wrapText="1"/>
    </xf>
    <xf numFmtId="0" fontId="123" fillId="0" borderId="12" xfId="0" applyFont="1" applyBorder="1" applyAlignment="1">
      <alignment horizontal="center" vertical="center"/>
    </xf>
    <xf numFmtId="0" fontId="123" fillId="0" borderId="15" xfId="0" applyFont="1" applyBorder="1" applyAlignment="1">
      <alignment horizontal="center" vertical="center"/>
    </xf>
    <xf numFmtId="0" fontId="123" fillId="0" borderId="9" xfId="0" applyFont="1" applyBorder="1" applyAlignment="1">
      <alignment horizontal="center" vertical="center"/>
    </xf>
    <xf numFmtId="0" fontId="123" fillId="0" borderId="9" xfId="0" applyFont="1" applyFill="1" applyBorder="1" applyAlignment="1">
      <alignment horizontal="center" vertical="center"/>
    </xf>
    <xf numFmtId="9" fontId="99" fillId="0" borderId="0" xfId="11" applyFont="1" applyFill="1" applyBorder="1" applyAlignment="1">
      <alignment horizontal="center" wrapText="1"/>
    </xf>
    <xf numFmtId="0" fontId="123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22" fillId="0" borderId="0" xfId="11" applyFont="1" applyFill="1" applyBorder="1" applyAlignment="1">
      <alignment horizontal="left" wrapText="1"/>
    </xf>
    <xf numFmtId="0" fontId="61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28" fillId="2" borderId="71" xfId="2" applyFill="1" applyBorder="1" applyAlignment="1">
      <alignment vertical="center"/>
    </xf>
    <xf numFmtId="0" fontId="33" fillId="2" borderId="72" xfId="2" applyFont="1" applyFill="1" applyBorder="1" applyAlignment="1">
      <alignment horizontal="center" vertical="center" wrapText="1"/>
    </xf>
    <xf numFmtId="0" fontId="33" fillId="2" borderId="73" xfId="2" applyFont="1" applyFill="1" applyBorder="1" applyAlignment="1">
      <alignment horizontal="center" vertical="center" wrapText="1"/>
    </xf>
    <xf numFmtId="0" fontId="33" fillId="2" borderId="7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9" borderId="69" xfId="2" applyFont="1" applyFill="1" applyBorder="1" applyAlignment="1">
      <alignment horizontal="center" vertical="center"/>
    </xf>
    <xf numFmtId="0" fontId="32" fillId="9" borderId="49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75" fillId="2" borderId="0" xfId="6" applyFont="1" applyFill="1" applyAlignment="1">
      <alignment wrapText="1"/>
    </xf>
    <xf numFmtId="0" fontId="2" fillId="0" borderId="0" xfId="6" applyFont="1" applyAlignment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57" xfId="4" applyFont="1" applyFill="1" applyBorder="1" applyAlignment="1" applyProtection="1">
      <alignment horizontal="center" vertical="center" wrapText="1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0" fontId="11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8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9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7" xfId="4" applyFont="1" applyFill="1" applyBorder="1" applyAlignment="1" applyProtection="1">
      <alignment horizontal="center" vertical="center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7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10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14" fillId="2" borderId="5" xfId="3" quotePrefix="1" applyFont="1" applyFill="1" applyBorder="1" applyAlignment="1" applyProtection="1">
      <alignment horizontal="left" vertical="top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57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7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8" xfId="3" applyFont="1" applyFill="1" applyBorder="1" applyAlignment="1" applyProtection="1">
      <alignment horizontal="center" vertical="center"/>
    </xf>
  </cellXfs>
  <cellStyles count="13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Execution" xfId="8"/>
    <cellStyle name="Обычный_ГЕОГРАФИЯ" xfId="9"/>
    <cellStyle name="Обычный_Лист1" xfId="10"/>
    <cellStyle name="Процентный" xfId="11" builtinId="5"/>
    <cellStyle name="Финансовый" xfId="12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29-4F7D-BDF5-7A7EDC9BA6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29-4F7D-BDF5-7A7EDC9BA6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29-4F7D-BDF5-7A7EDC9BA6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29-4F7D-BDF5-7A7EDC9BA61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29-4F7D-BDF5-7A7EDC9BA6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29-4F7D-BDF5-7A7EDC9BA61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29-4F7D-BDF5-7A7EDC9BA61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29-4F7D-BDF5-7A7EDC9BA61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229-4F7D-BDF5-7A7EDC9BA61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29-4F7D-BDF5-7A7EDC9BA61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229-4F7D-BDF5-7A7EDC9BA61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29-4F7D-BDF5-7A7EDC9BA61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229-4F7D-BDF5-7A7EDC9BA61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29-4F7D-BDF5-7A7EDC9BA61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229-4F7D-BDF5-7A7EDC9BA616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29-4F7D-BDF5-7A7EDC9BA616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229-4F7D-BDF5-7A7EDC9BA616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29-4F7D-BDF5-7A7EDC9BA616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229-4F7D-BDF5-7A7EDC9BA616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29-4F7D-BDF5-7A7EDC9BA616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229-4F7D-BDF5-7A7EDC9BA616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29-4F7D-BDF5-7A7EDC9BA616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229-4F7D-BDF5-7A7EDC9BA616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229-4F7D-BDF5-7A7EDC9BA616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229-4F7D-BDF5-7A7EDC9BA616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229-4F7D-BDF5-7A7EDC9BA616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229-4F7D-BDF5-7A7EDC9BA616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229-4F7D-BDF5-7A7EDC9BA616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229-4F7D-BDF5-7A7EDC9BA616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229-4F7D-BDF5-7A7EDC9BA616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9229-4F7D-BDF5-7A7EDC9BA616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229-4F7D-BDF5-7A7EDC9BA616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9229-4F7D-BDF5-7A7EDC9BA616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229-4F7D-BDF5-7A7EDC9BA616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9229-4F7D-BDF5-7A7EDC9BA616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229-4F7D-BDF5-7A7EDC9BA616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9229-4F7D-BDF5-7A7EDC9BA616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229-4F7D-BDF5-7A7EDC9BA616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9229-4F7D-BDF5-7A7EDC9BA616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229-4F7D-BDF5-7A7EDC9BA616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9229-4F7D-BDF5-7A7EDC9BA616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9229-4F7D-BDF5-7A7EDC9BA616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9229-4F7D-BDF5-7A7EDC9BA616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9229-4F7D-BDF5-7A7EDC9BA616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9229-4F7D-BDF5-7A7EDC9BA616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9229-4F7D-BDF5-7A7EDC9BA616}"/>
              </c:ext>
            </c:extLst>
          </c:dPt>
          <c:cat>
            <c:strRef>
              <c:f>'Geo6'!$B$4:$B$68</c:f>
              <c:strCache>
                <c:ptCount val="46"/>
                <c:pt idx="0">
                  <c:v>Г МОСКВА</c:v>
                </c:pt>
                <c:pt idx="1">
                  <c:v>НИЖЕГОРОДСКАЯ ОБЛАСТЬ</c:v>
                </c:pt>
                <c:pt idx="2">
                  <c:v>Г САНКТ-ПЕТЕРБУРГ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ЛЕНИНГРАДСКАЯ ОБЛАСТЬ</c:v>
                </c:pt>
                <c:pt idx="6">
                  <c:v>РЕСПУБЛИКА ТАТАРСТАН</c:v>
                </c:pt>
                <c:pt idx="7">
                  <c:v>КАРАЧАЕВО-ЧЕРКЕССКАЯ РЕСПУБЛИКА</c:v>
                </c:pt>
                <c:pt idx="8">
                  <c:v>КАЛУЖСКАЯ ОБЛАСТЬ</c:v>
                </c:pt>
                <c:pt idx="9">
                  <c:v>САМАРСКАЯ ОБЛАСТЬ</c:v>
                </c:pt>
                <c:pt idx="10">
                  <c:v>ЧЕЛЯБИНСКАЯ ОБЛАСТЬ</c:v>
                </c:pt>
                <c:pt idx="11">
                  <c:v>ОМСКАЯ ОБЛАСТЬ</c:v>
                </c:pt>
                <c:pt idx="12">
                  <c:v>ТАМБОВСКАЯ ОБЛАСТЬ</c:v>
                </c:pt>
                <c:pt idx="13">
                  <c:v>ПЕРМСКИЙ КРАЙ</c:v>
                </c:pt>
                <c:pt idx="14">
                  <c:v>РЕСПУБЛИКА БАШКОРТОСТАН</c:v>
                </c:pt>
                <c:pt idx="15">
                  <c:v>КИРОВСКАЯ ОБЛАСТЬ</c:v>
                </c:pt>
                <c:pt idx="16">
                  <c:v>КРАСНОДАРСКИЙ КРАЙ</c:v>
                </c:pt>
                <c:pt idx="17">
                  <c:v>РОСТОВСКАЯ ОБЛАСТЬ</c:v>
                </c:pt>
                <c:pt idx="18">
                  <c:v>РЕСПУБЛИКА СЕВЕРНАЯ ОСЕТИЯ-АЛАНИЯ</c:v>
                </c:pt>
                <c:pt idx="19">
                  <c:v>ВОЛОГОДСКАЯ ОБЛАСТЬ</c:v>
                </c:pt>
                <c:pt idx="20">
                  <c:v>НОВОСИБИРСКАЯ ОБЛАСТЬ</c:v>
                </c:pt>
                <c:pt idx="21">
                  <c:v>САРАТОВСКАЯ ОБЛАСТЬ</c:v>
                </c:pt>
                <c:pt idx="22">
                  <c:v>РЯЗАНСКАЯ ОБЛАСТЬ</c:v>
                </c:pt>
                <c:pt idx="23">
                  <c:v>СМОЛЕНСКАЯ ОБЛАСТЬ</c:v>
                </c:pt>
                <c:pt idx="24">
                  <c:v>ИВАНОВСКАЯ ОБЛАСТЬ</c:v>
                </c:pt>
                <c:pt idx="25">
                  <c:v>ХАБАРОВСКИЙ КРАЙ</c:v>
                </c:pt>
                <c:pt idx="26">
                  <c:v>РЕСПУБЛИКА ДАГЕСТАН</c:v>
                </c:pt>
                <c:pt idx="27">
                  <c:v>РЕСПУБЛИКА МОРДОВИЯ</c:v>
                </c:pt>
                <c:pt idx="28">
                  <c:v>ТУЛЬСКАЯ ОБЛАСТЬ</c:v>
                </c:pt>
                <c:pt idx="29">
                  <c:v>ЛИПЕЦКАЯ ОБЛАСТЬ</c:v>
                </c:pt>
                <c:pt idx="30">
                  <c:v>УЛЬЯНОВСКАЯ ОБЛАСТЬ</c:v>
                </c:pt>
                <c:pt idx="31">
                  <c:v>АЛТАЙСКИЙ КРАЙ</c:v>
                </c:pt>
                <c:pt idx="32">
                  <c:v>РЕСПУБЛИКА КОМИ</c:v>
                </c:pt>
                <c:pt idx="33">
                  <c:v>ЧУВАШСКАЯ РЕСПУБЛИКА</c:v>
                </c:pt>
                <c:pt idx="34">
                  <c:v>РЕСПУБЛИКА САХА(ЯКУТИЯ)</c:v>
                </c:pt>
                <c:pt idx="35">
                  <c:v>ТВЕРСКАЯ ОБЛАСТЬ</c:v>
                </c:pt>
                <c:pt idx="36">
                  <c:v>ОРЕНБУРГСКАЯ ОБЛАСТЬ</c:v>
                </c:pt>
                <c:pt idx="37">
                  <c:v>ИРКУТСКАЯ ОБЛАСТЬ</c:v>
                </c:pt>
                <c:pt idx="38">
                  <c:v>МОСКОВСКАЯ ОБЛАСТЬ</c:v>
                </c:pt>
                <c:pt idx="39">
                  <c:v>УДМУРТСКАЯ РЕСПУБЛИКА</c:v>
                </c:pt>
                <c:pt idx="40">
                  <c:v>БЕЛГОРОДСКАЯ ОБЛАСТЬ</c:v>
                </c:pt>
                <c:pt idx="41">
                  <c:v>КУРГАНСКАЯ ОБЛАСТЬ</c:v>
                </c:pt>
                <c:pt idx="42">
                  <c:v>ВОРОНЕЖСКАЯ ОБЛАСТЬ</c:v>
                </c:pt>
                <c:pt idx="43">
                  <c:v>КАБАРДИНО-БАЛКАРСКАЯ РЕСПУБЛИКА</c:v>
                </c:pt>
                <c:pt idx="44">
                  <c:v>ПСКОВСКАЯ ОБЛАСТЬ</c:v>
                </c:pt>
                <c:pt idx="45">
                  <c:v>СТАВРОПОЛЬСКИЙ КРАЙ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6"/>
                <c:pt idx="0">
                  <c:v>0.60481680435264662</c:v>
                </c:pt>
                <c:pt idx="1">
                  <c:v>0.17193032997295168</c:v>
                </c:pt>
                <c:pt idx="2">
                  <c:v>0.11158865941482096</c:v>
                </c:pt>
                <c:pt idx="3">
                  <c:v>2.8934505263619372E-2</c:v>
                </c:pt>
                <c:pt idx="4">
                  <c:v>2.5106885201393123E-2</c:v>
                </c:pt>
                <c:pt idx="5">
                  <c:v>2.4140678166531076E-2</c:v>
                </c:pt>
                <c:pt idx="6">
                  <c:v>4.4852053541264356E-3</c:v>
                </c:pt>
                <c:pt idx="7">
                  <c:v>3.0696200703020883E-3</c:v>
                </c:pt>
                <c:pt idx="8">
                  <c:v>2.3417519933378191E-3</c:v>
                </c:pt>
                <c:pt idx="9">
                  <c:v>2.0759602968754773E-3</c:v>
                </c:pt>
                <c:pt idx="10">
                  <c:v>1.4347247668053853E-3</c:v>
                </c:pt>
                <c:pt idx="11">
                  <c:v>1.263264280436149E-3</c:v>
                </c:pt>
                <c:pt idx="12">
                  <c:v>1.2582246213441693E-3</c:v>
                </c:pt>
                <c:pt idx="13">
                  <c:v>1.1206047879333142E-3</c:v>
                </c:pt>
                <c:pt idx="14">
                  <c:v>1.0033215958085635E-3</c:v>
                </c:pt>
                <c:pt idx="15">
                  <c:v>8.7559799942277001E-4</c:v>
                </c:pt>
                <c:pt idx="16">
                  <c:v>8.667787983884476E-4</c:v>
                </c:pt>
                <c:pt idx="17">
                  <c:v>8.4376818193092904E-4</c:v>
                </c:pt>
                <c:pt idx="18">
                  <c:v>8.0769962845379047E-4</c:v>
                </c:pt>
                <c:pt idx="19">
                  <c:v>7.8453166968517145E-4</c:v>
                </c:pt>
                <c:pt idx="20">
                  <c:v>7.5883972712129653E-4</c:v>
                </c:pt>
                <c:pt idx="21">
                  <c:v>7.173726108740385E-4</c:v>
                </c:pt>
                <c:pt idx="22">
                  <c:v>6.6327939763481767E-4</c:v>
                </c:pt>
                <c:pt idx="23">
                  <c:v>6.1137065805961859E-4</c:v>
                </c:pt>
                <c:pt idx="24">
                  <c:v>5.6798578421862127E-4</c:v>
                </c:pt>
                <c:pt idx="25">
                  <c:v>5.2527251817496064E-4</c:v>
                </c:pt>
                <c:pt idx="26">
                  <c:v>4.775657579875319E-4</c:v>
                </c:pt>
                <c:pt idx="27">
                  <c:v>4.7138344095668682E-4</c:v>
                </c:pt>
                <c:pt idx="28">
                  <c:v>4.2752365210907222E-4</c:v>
                </c:pt>
                <c:pt idx="29">
                  <c:v>4.2214984370370214E-4</c:v>
                </c:pt>
                <c:pt idx="30">
                  <c:v>4.0914871827806221E-4</c:v>
                </c:pt>
                <c:pt idx="31">
                  <c:v>4.0326619556332719E-4</c:v>
                </c:pt>
                <c:pt idx="32">
                  <c:v>3.8758684361467555E-4</c:v>
                </c:pt>
                <c:pt idx="33">
                  <c:v>3.8734351478522401E-4</c:v>
                </c:pt>
                <c:pt idx="34">
                  <c:v>3.7800827350323492E-4</c:v>
                </c:pt>
                <c:pt idx="35">
                  <c:v>3.0154323486131381E-4</c:v>
                </c:pt>
                <c:pt idx="36">
                  <c:v>2.882132344132971E-4</c:v>
                </c:pt>
                <c:pt idx="37">
                  <c:v>2.5785031012177408E-4</c:v>
                </c:pt>
                <c:pt idx="38">
                  <c:v>2.5219670663501195E-4</c:v>
                </c:pt>
                <c:pt idx="39">
                  <c:v>2.3898056203598792E-4</c:v>
                </c:pt>
                <c:pt idx="40">
                  <c:v>2.3332028060074229E-4</c:v>
                </c:pt>
                <c:pt idx="41">
                  <c:v>2.0899884996228391E-4</c:v>
                </c:pt>
                <c:pt idx="42">
                  <c:v>2.052236689721901E-4</c:v>
                </c:pt>
                <c:pt idx="43">
                  <c:v>1.8754089402213045E-4</c:v>
                </c:pt>
                <c:pt idx="44">
                  <c:v>1.8485880071121211E-4</c:v>
                </c:pt>
                <c:pt idx="45">
                  <c:v>1.8279743934421127E-4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9229-4F7D-BDF5-7A7EDC9BA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30889235569418"/>
          <c:y val="0.2068097111996271"/>
          <c:w val="0.26209048361934478"/>
          <c:h val="0.58512015851601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7.6660988074957415E-2"/>
          <c:w val="0.71033579867147512"/>
          <c:h val="0.8313458262350936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B-4F1F-BD10-8FC71B6CE0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3B-4F1F-BD10-8FC71B6CE0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3B-4F1F-BD10-8FC71B6CE0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3B-4F1F-BD10-8FC71B6CE0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3B-4F1F-BD10-8FC71B6CE08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3B-4F1F-BD10-8FC71B6CE08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3B-4F1F-BD10-8FC71B6CE08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3B-4F1F-BD10-8FC71B6CE08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3B-4F1F-BD10-8FC71B6CE08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3B-4F1F-BD10-8FC71B6CE08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3B-4F1F-BD10-8FC71B6CE08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3B-4F1F-BD10-8FC71B6CE08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3B-4F1F-BD10-8FC71B6CE08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3B-4F1F-BD10-8FC71B6CE08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F3B-4F1F-BD10-8FC71B6CE08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3B-4F1F-BD10-8FC71B6CE08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F3B-4F1F-BD10-8FC71B6CE08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3B-4F1F-BD10-8FC71B6CE08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F3B-4F1F-BD10-8FC71B6CE08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F3B-4F1F-BD10-8FC71B6CE08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F3B-4F1F-BD10-8FC71B6CE08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F3B-4F1F-BD10-8FC71B6CE08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F3B-4F1F-BD10-8FC71B6CE08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F3B-4F1F-BD10-8FC71B6CE08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F3B-4F1F-BD10-8FC71B6CE08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F3B-4F1F-BD10-8FC71B6CE08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F3B-4F1F-BD10-8FC71B6CE085}"/>
              </c:ext>
            </c:extLst>
          </c:dPt>
          <c:cat>
            <c:strRef>
              <c:f>'Geo5'!$B$4:$B$70</c:f>
              <c:strCache>
                <c:ptCount val="27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ЧЕЛЯБИНСКАЯ ОБЛАСТЬ</c:v>
                </c:pt>
                <c:pt idx="4">
                  <c:v>НИЖЕГОРОДСКАЯ ОБЛАСТЬ</c:v>
                </c:pt>
                <c:pt idx="5">
                  <c:v>НОВОСИБИРСКАЯ ОБЛАСТЬ</c:v>
                </c:pt>
                <c:pt idx="6">
                  <c:v>СМОЛЕНСКАЯ ОБЛАСТЬ</c:v>
                </c:pt>
                <c:pt idx="7">
                  <c:v>ЛЕНИНГРАДСКАЯ ОБЛАСТЬ</c:v>
                </c:pt>
                <c:pt idx="8">
                  <c:v>РЕСПУБЛИКА ТАТАРСТАН</c:v>
                </c:pt>
                <c:pt idx="9">
                  <c:v>СВЕРДЛОВСКАЯ ОБЛАСТЬ</c:v>
                </c:pt>
                <c:pt idx="10">
                  <c:v>ПРИМОРСКИЙ КРАЙ</c:v>
                </c:pt>
                <c:pt idx="11">
                  <c:v>САМАРСКАЯ ОБЛАСТЬ</c:v>
                </c:pt>
                <c:pt idx="12">
                  <c:v>РОСТОВСКАЯ ОБЛАСТЬ</c:v>
                </c:pt>
                <c:pt idx="13">
                  <c:v>ВЛАДИМИРСКАЯ ОБЛАСТЬ</c:v>
                </c:pt>
                <c:pt idx="14">
                  <c:v>КАРАЧАЕВО-ЧЕРКЕССКАЯ РЕСПУБЛИКА</c:v>
                </c:pt>
                <c:pt idx="15">
                  <c:v>ХАБАРОВСКИЙ КРАЙ</c:v>
                </c:pt>
                <c:pt idx="16">
                  <c:v>УДМУРТСКАЯ РЕСПУБЛИКА</c:v>
                </c:pt>
                <c:pt idx="17">
                  <c:v>ОРЕНБУРГСКАЯ ОБЛАСТЬ</c:v>
                </c:pt>
                <c:pt idx="18">
                  <c:v>РЕСПУБЛИКА БАШКОРТОСТАН</c:v>
                </c:pt>
                <c:pt idx="19">
                  <c:v>ИРКУТСКАЯ ОБЛАСТЬ</c:v>
                </c:pt>
                <c:pt idx="20">
                  <c:v>КИРОВСКАЯ ОБЛАСТЬ</c:v>
                </c:pt>
                <c:pt idx="21">
                  <c:v>ВОЛОГОДСКАЯ ОБЛАСТЬ</c:v>
                </c:pt>
                <c:pt idx="22">
                  <c:v>САРАТОВСКАЯ ОБЛАСТЬ</c:v>
                </c:pt>
                <c:pt idx="23">
                  <c:v>ВОРОНЕЖСКАЯ ОБЛАСТЬ</c:v>
                </c:pt>
                <c:pt idx="24">
                  <c:v>КАЛУЖСКАЯ ОБЛАСТЬ</c:v>
                </c:pt>
                <c:pt idx="25">
                  <c:v>РЕСПУБЛИКА ДАГЕСТАН</c:v>
                </c:pt>
                <c:pt idx="26">
                  <c:v>КРАСНОДАРСКИЙ КРАЙ</c:v>
                </c:pt>
              </c:strCache>
            </c:strRef>
          </c:cat>
          <c:val>
            <c:numRef>
              <c:f>'Geo5'!$A$4:$A$70</c:f>
              <c:numCache>
                <c:formatCode>0.00%</c:formatCode>
                <c:ptCount val="27"/>
                <c:pt idx="0">
                  <c:v>0.88665208183317124</c:v>
                </c:pt>
                <c:pt idx="1">
                  <c:v>5.7390110469631356E-2</c:v>
                </c:pt>
                <c:pt idx="2">
                  <c:v>4.1291414744967628E-2</c:v>
                </c:pt>
                <c:pt idx="3">
                  <c:v>4.0222597785876616E-3</c:v>
                </c:pt>
                <c:pt idx="4">
                  <c:v>3.1922958447646124E-3</c:v>
                </c:pt>
                <c:pt idx="5">
                  <c:v>1.5962295013687219E-3</c:v>
                </c:pt>
                <c:pt idx="6">
                  <c:v>1.0863189265557034E-3</c:v>
                </c:pt>
                <c:pt idx="7">
                  <c:v>6.4703031611181027E-4</c:v>
                </c:pt>
                <c:pt idx="8">
                  <c:v>5.5534277016773331E-4</c:v>
                </c:pt>
                <c:pt idx="9">
                  <c:v>4.6910492974100665E-4</c:v>
                </c:pt>
                <c:pt idx="10">
                  <c:v>3.5419163075288033E-4</c:v>
                </c:pt>
                <c:pt idx="11">
                  <c:v>3.2891890872525171E-4</c:v>
                </c:pt>
                <c:pt idx="12">
                  <c:v>2.6415001679072386E-4</c:v>
                </c:pt>
                <c:pt idx="13">
                  <c:v>2.0574802564490529E-4</c:v>
                </c:pt>
                <c:pt idx="14">
                  <c:v>1.97156875179331E-4</c:v>
                </c:pt>
                <c:pt idx="15">
                  <c:v>1.6518358250147173E-4</c:v>
                </c:pt>
                <c:pt idx="16">
                  <c:v>1.5637524244603348E-4</c:v>
                </c:pt>
                <c:pt idx="17">
                  <c:v>1.1090994924929712E-4</c:v>
                </c:pt>
                <c:pt idx="18">
                  <c:v>9.7510085095909885E-5</c:v>
                </c:pt>
                <c:pt idx="19">
                  <c:v>8.5240155856616123E-5</c:v>
                </c:pt>
                <c:pt idx="20">
                  <c:v>7.8983627246777019E-5</c:v>
                </c:pt>
                <c:pt idx="21">
                  <c:v>7.3268846944269766E-5</c:v>
                </c:pt>
                <c:pt idx="22">
                  <c:v>7.323821924892951E-5</c:v>
                </c:pt>
                <c:pt idx="23">
                  <c:v>7.2358114771082396E-5</c:v>
                </c:pt>
                <c:pt idx="24">
                  <c:v>7.1625432821966967E-5</c:v>
                </c:pt>
                <c:pt idx="25">
                  <c:v>6.7334086880505912E-5</c:v>
                </c:pt>
                <c:pt idx="26">
                  <c:v>5.6690125306239507E-5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F3B-4F1F-BD10-8FC71B6CE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89189942960186"/>
          <c:y val="3.5775036790921366E-2"/>
          <c:w val="0.98835654276839846"/>
          <c:h val="0.972742655722947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CD-416A-B38B-1D434F6FAD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CD-416A-B38B-1D434F6FAD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CD-416A-B38B-1D434F6FAD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CD-416A-B38B-1D434F6FAD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CD-416A-B38B-1D434F6FAD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CD-416A-B38B-1D434F6FAD6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CD-416A-B38B-1D434F6FAD6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7CD-416A-B38B-1D434F6FAD6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7CD-416A-B38B-1D434F6FAD6C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ЮЖНАЯ АМЕРИКА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0.71675975568635297</c:v>
                </c:pt>
                <c:pt idx="1">
                  <c:v>0.15551320442664246</c:v>
                </c:pt>
                <c:pt idx="2">
                  <c:v>9.0031460558503917E-2</c:v>
                </c:pt>
                <c:pt idx="3">
                  <c:v>2.1300437132982731E-2</c:v>
                </c:pt>
                <c:pt idx="4">
                  <c:v>1.2205504840064808E-2</c:v>
                </c:pt>
                <c:pt idx="5">
                  <c:v>2.1232397902838786E-3</c:v>
                </c:pt>
                <c:pt idx="6">
                  <c:v>1.537852225427751E-3</c:v>
                </c:pt>
                <c:pt idx="7">
                  <c:v>4.9831472299897322E-4</c:v>
                </c:pt>
                <c:pt idx="8">
                  <c:v>3.0220361543185989E-5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CD-416A-B38B-1D434F6F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9A-4B77-91C5-757FF675B9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9A-4B77-91C5-757FF675B9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9A-4B77-91C5-757FF675B9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9A-4B77-91C5-757FF675B9A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9A-4B77-91C5-757FF675B9A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9A-4B77-91C5-757FF675B9A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9A-4B77-91C5-757FF675B9A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9A-4B77-91C5-757FF675B9A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B9A-4B77-91C5-757FF675B9A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9A-4B77-91C5-757FF675B9A3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ТУРЦИЯ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0.88426899516294</c:v>
                </c:pt>
                <c:pt idx="1">
                  <c:v>6.2942136875352009E-2</c:v>
                </c:pt>
                <c:pt idx="2">
                  <c:v>2.400036932566605E-2</c:v>
                </c:pt>
                <c:pt idx="3">
                  <c:v>1.9479408962706161E-2</c:v>
                </c:pt>
                <c:pt idx="4">
                  <c:v>3.2254523572886572E-3</c:v>
                </c:pt>
                <c:pt idx="5">
                  <c:v>2.8177991359938409E-3</c:v>
                </c:pt>
                <c:pt idx="6">
                  <c:v>1.7453028775323549E-3</c:v>
                </c:pt>
                <c:pt idx="7">
                  <c:v>7.2089778722213272E-4</c:v>
                </c:pt>
                <c:pt idx="8">
                  <c:v>6.5415985006282045E-4</c:v>
                </c:pt>
                <c:pt idx="9">
                  <c:v>1.4548079159487382E-4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9A-4B77-91C5-757FF675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74-46E2-AEF9-CDCD0FB2C3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74-46E2-AEF9-CDCD0FB2C3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74-46E2-AEF9-CDCD0FB2C3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74-46E2-AEF9-CDCD0FB2C3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74-46E2-AEF9-CDCD0FB2C3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74-46E2-AEF9-CDCD0FB2C3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74-46E2-AEF9-CDCD0FB2C3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74-46E2-AEF9-CDCD0FB2C3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974-46E2-AEF9-CDCD0FB2C3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74-46E2-AEF9-CDCD0FB2C3FF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СЕВЕРНАЯ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0.75030634791310058</c:v>
                </c:pt>
                <c:pt idx="1">
                  <c:v>0.15496104027184862</c:v>
                </c:pt>
                <c:pt idx="2">
                  <c:v>2.6455581312474295E-2</c:v>
                </c:pt>
                <c:pt idx="3">
                  <c:v>2.5146248400434175E-2</c:v>
                </c:pt>
                <c:pt idx="4">
                  <c:v>2.0745946923399997E-2</c:v>
                </c:pt>
                <c:pt idx="5">
                  <c:v>9.4534329131309418E-3</c:v>
                </c:pt>
                <c:pt idx="6">
                  <c:v>6.245075133668637E-3</c:v>
                </c:pt>
                <c:pt idx="7">
                  <c:v>5.1994886315368874E-3</c:v>
                </c:pt>
                <c:pt idx="8">
                  <c:v>9.6666094106248146E-4</c:v>
                </c:pt>
                <c:pt idx="9">
                  <c:v>5.2017073830515402E-4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74-46E2-AEF9-CDCD0FB2C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A1-471D-8371-EA457C156E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A1-471D-8371-EA457C156E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A1-471D-8371-EA457C156E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A1-471D-8371-EA457C156E5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A1-471D-8371-EA457C156E5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A1-471D-8371-EA457C156E5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A1-471D-8371-EA457C156E5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A1-471D-8371-EA457C156E5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A1-471D-8371-EA457C156E5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A1-471D-8371-EA457C156E5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6A1-471D-8371-EA457C156E50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СЕВЕРНАЯ АМЕРИКА</c:v>
                </c:pt>
                <c:pt idx="4">
                  <c:v>СНГ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0.82390595695219382</c:v>
                </c:pt>
                <c:pt idx="1">
                  <c:v>6.3048054684795074E-2</c:v>
                </c:pt>
                <c:pt idx="2">
                  <c:v>4.7791747630222543E-2</c:v>
                </c:pt>
                <c:pt idx="3">
                  <c:v>2.7824291493944414E-2</c:v>
                </c:pt>
                <c:pt idx="4">
                  <c:v>2.5445919740531633E-2</c:v>
                </c:pt>
                <c:pt idx="5">
                  <c:v>9.3206590158714398E-3</c:v>
                </c:pt>
                <c:pt idx="6">
                  <c:v>1.5782097240151093E-3</c:v>
                </c:pt>
                <c:pt idx="7">
                  <c:v>6.7545230215228854E-4</c:v>
                </c:pt>
                <c:pt idx="8">
                  <c:v>2.0410812590820291E-4</c:v>
                </c:pt>
                <c:pt idx="9">
                  <c:v>1.7787252713075878E-4</c:v>
                </c:pt>
                <c:pt idx="10">
                  <c:v>2.77276605299977E-5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A1-471D-8371-EA457C156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19050</xdr:colOff>
      <xdr:row>41</xdr:row>
      <xdr:rowOff>85725</xdr:rowOff>
    </xdr:to>
    <xdr:graphicFrame macro="">
      <xdr:nvGraphicFramePr>
        <xdr:cNvPr id="6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2457450</xdr:colOff>
      <xdr:row>1</xdr:row>
      <xdr:rowOff>85725</xdr:rowOff>
    </xdr:from>
    <xdr:to>
      <xdr:col>19</xdr:col>
      <xdr:colOff>523875</xdr:colOff>
      <xdr:row>45</xdr:row>
      <xdr:rowOff>104775</xdr:rowOff>
    </xdr:to>
    <xdr:pic>
      <xdr:nvPicPr>
        <xdr:cNvPr id="6280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00075"/>
          <a:ext cx="10896600" cy="840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2457450</xdr:colOff>
      <xdr:row>1</xdr:row>
      <xdr:rowOff>152400</xdr:rowOff>
    </xdr:from>
    <xdr:to>
      <xdr:col>15</xdr:col>
      <xdr:colOff>295275</xdr:colOff>
      <xdr:row>30</xdr:row>
      <xdr:rowOff>0</xdr:rowOff>
    </xdr:to>
    <xdr:pic>
      <xdr:nvPicPr>
        <xdr:cNvPr id="7304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14325"/>
          <a:ext cx="8229600" cy="494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B1" zoomScale="85" workbookViewId="0">
      <selection activeCell="O1" sqref="O1"/>
    </sheetView>
  </sheetViews>
  <sheetFormatPr defaultRowHeight="15" customHeight="1"/>
  <cols>
    <col min="1" max="1" width="12.7109375" style="464" bestFit="1" customWidth="1"/>
    <col min="2" max="2" width="37" style="458" customWidth="1"/>
    <col min="3" max="16384" width="9.140625" style="456"/>
  </cols>
  <sheetData>
    <row r="1" spans="1:13" ht="40.5" customHeight="1">
      <c r="A1" s="685" t="s">
        <v>280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</row>
    <row r="3" spans="1:13" ht="15" customHeight="1">
      <c r="A3" s="465" t="s">
        <v>278</v>
      </c>
      <c r="B3" s="463" t="s">
        <v>279</v>
      </c>
    </row>
    <row r="4" spans="1:13" ht="15" customHeight="1">
      <c r="A4" s="459">
        <v>0.60481680435264662</v>
      </c>
      <c r="B4" s="460" t="s">
        <v>748</v>
      </c>
    </row>
    <row r="5" spans="1:13" ht="15" customHeight="1">
      <c r="A5" s="459">
        <v>0.17193032997295168</v>
      </c>
      <c r="B5" s="460" t="s">
        <v>752</v>
      </c>
    </row>
    <row r="6" spans="1:13" ht="15" customHeight="1">
      <c r="A6" s="459">
        <v>0.11158865941482096</v>
      </c>
      <c r="B6" s="460" t="s">
        <v>750</v>
      </c>
    </row>
    <row r="7" spans="1:13" ht="15" customHeight="1">
      <c r="A7" s="459">
        <v>2.8934505263619372E-2</v>
      </c>
      <c r="B7" s="460" t="s">
        <v>757</v>
      </c>
    </row>
    <row r="8" spans="1:13" ht="15" customHeight="1">
      <c r="A8" s="459">
        <v>2.5106885201393123E-2</v>
      </c>
      <c r="B8" s="460" t="s">
        <v>749</v>
      </c>
    </row>
    <row r="9" spans="1:13" ht="15" customHeight="1">
      <c r="A9" s="459">
        <v>2.4140678166531076E-2</v>
      </c>
      <c r="B9" s="460" t="s">
        <v>755</v>
      </c>
    </row>
    <row r="10" spans="1:13" ht="15" customHeight="1">
      <c r="A10" s="459">
        <v>4.4852053541264356E-3</v>
      </c>
      <c r="B10" s="460" t="s">
        <v>756</v>
      </c>
    </row>
    <row r="11" spans="1:13" ht="15" customHeight="1">
      <c r="A11" s="459">
        <v>3.0696200703020883E-3</v>
      </c>
      <c r="B11" s="460" t="s">
        <v>310</v>
      </c>
    </row>
    <row r="12" spans="1:13" ht="15" customHeight="1">
      <c r="A12" s="459">
        <v>2.3417519933378191E-3</v>
      </c>
      <c r="B12" s="460" t="s">
        <v>767</v>
      </c>
    </row>
    <row r="13" spans="1:13" ht="15" customHeight="1">
      <c r="A13" s="459">
        <v>2.0759602968754773E-3</v>
      </c>
      <c r="B13" s="460" t="s">
        <v>759</v>
      </c>
    </row>
    <row r="14" spans="1:13" ht="15" customHeight="1">
      <c r="A14" s="459">
        <v>1.4347247668053853E-3</v>
      </c>
      <c r="B14" s="460" t="s">
        <v>751</v>
      </c>
    </row>
    <row r="15" spans="1:13" ht="15" customHeight="1">
      <c r="A15" s="459">
        <v>1.263264280436149E-3</v>
      </c>
      <c r="B15" s="460" t="s">
        <v>771</v>
      </c>
    </row>
    <row r="16" spans="1:13" ht="15" customHeight="1">
      <c r="A16" s="459">
        <v>1.2582246213441693E-3</v>
      </c>
      <c r="B16" s="460" t="s">
        <v>308</v>
      </c>
    </row>
    <row r="17" spans="1:2" ht="15" customHeight="1">
      <c r="A17" s="464">
        <v>1.1206047879333142E-3</v>
      </c>
      <c r="B17" s="458" t="s">
        <v>773</v>
      </c>
    </row>
    <row r="18" spans="1:2" ht="15" customHeight="1">
      <c r="A18" s="464">
        <v>1.0033215958085635E-3</v>
      </c>
      <c r="B18" s="458" t="s">
        <v>762</v>
      </c>
    </row>
    <row r="19" spans="1:2" ht="15" customHeight="1">
      <c r="A19" s="464">
        <v>8.7559799942277001E-4</v>
      </c>
      <c r="B19" s="458" t="s">
        <v>764</v>
      </c>
    </row>
    <row r="20" spans="1:2" ht="15" customHeight="1">
      <c r="A20" s="464">
        <v>8.667787983884476E-4</v>
      </c>
      <c r="B20" s="458" t="s">
        <v>769</v>
      </c>
    </row>
    <row r="21" spans="1:2" ht="15" customHeight="1">
      <c r="A21" s="464">
        <v>8.4376818193092904E-4</v>
      </c>
      <c r="B21" s="458" t="s">
        <v>760</v>
      </c>
    </row>
    <row r="22" spans="1:2" ht="15" customHeight="1">
      <c r="A22" s="464">
        <v>8.0769962845379047E-4</v>
      </c>
      <c r="B22" s="458" t="s">
        <v>292</v>
      </c>
    </row>
    <row r="23" spans="1:2" ht="15" customHeight="1">
      <c r="A23" s="464">
        <v>7.8453166968517145E-4</v>
      </c>
      <c r="B23" s="458" t="s">
        <v>765</v>
      </c>
    </row>
    <row r="24" spans="1:2" ht="15" customHeight="1">
      <c r="A24" s="464">
        <v>7.5883972712129653E-4</v>
      </c>
      <c r="B24" s="458" t="s">
        <v>753</v>
      </c>
    </row>
    <row r="25" spans="1:2" ht="15" customHeight="1">
      <c r="A25" s="464">
        <v>7.173726108740385E-4</v>
      </c>
      <c r="B25" s="458" t="s">
        <v>766</v>
      </c>
    </row>
    <row r="26" spans="1:2" ht="15" customHeight="1">
      <c r="A26" s="464">
        <v>6.6327939763481767E-4</v>
      </c>
      <c r="B26" s="458" t="s">
        <v>283</v>
      </c>
    </row>
    <row r="27" spans="1:2" ht="15" customHeight="1">
      <c r="A27" s="464">
        <v>6.1137065805961859E-4</v>
      </c>
      <c r="B27" s="458" t="s">
        <v>754</v>
      </c>
    </row>
    <row r="28" spans="1:2" ht="15" customHeight="1">
      <c r="A28" s="464">
        <v>5.6798578421862127E-4</v>
      </c>
      <c r="B28" s="458" t="s">
        <v>772</v>
      </c>
    </row>
    <row r="29" spans="1:2" ht="15" customHeight="1">
      <c r="A29" s="464">
        <v>5.2527251817496064E-4</v>
      </c>
      <c r="B29" s="458" t="s">
        <v>317</v>
      </c>
    </row>
    <row r="30" spans="1:2" ht="15" customHeight="1">
      <c r="A30" s="464">
        <v>4.775657579875319E-4</v>
      </c>
      <c r="B30" s="458" t="s">
        <v>768</v>
      </c>
    </row>
    <row r="31" spans="1:2" ht="15" customHeight="1">
      <c r="A31" s="464">
        <v>4.7138344095668682E-4</v>
      </c>
      <c r="B31" s="458" t="s">
        <v>281</v>
      </c>
    </row>
    <row r="32" spans="1:2" ht="15" customHeight="1">
      <c r="A32" s="464">
        <v>4.2752365210907222E-4</v>
      </c>
      <c r="B32" s="458" t="s">
        <v>284</v>
      </c>
    </row>
    <row r="33" spans="1:2" ht="15" customHeight="1">
      <c r="A33" s="464">
        <v>4.2214984370370214E-4</v>
      </c>
      <c r="B33" s="458" t="s">
        <v>282</v>
      </c>
    </row>
    <row r="34" spans="1:2" ht="15" customHeight="1">
      <c r="A34" s="464">
        <v>4.0914871827806221E-4</v>
      </c>
      <c r="B34" s="458" t="s">
        <v>313</v>
      </c>
    </row>
    <row r="35" spans="1:2" ht="15" customHeight="1">
      <c r="A35" s="464">
        <v>4.0326619556332719E-4</v>
      </c>
      <c r="B35" s="458" t="s">
        <v>295</v>
      </c>
    </row>
    <row r="36" spans="1:2" ht="15" customHeight="1">
      <c r="A36" s="464">
        <v>3.8758684361467555E-4</v>
      </c>
      <c r="B36" s="458" t="s">
        <v>774</v>
      </c>
    </row>
    <row r="37" spans="1:2" ht="15" customHeight="1">
      <c r="A37" s="464">
        <v>3.8734351478522401E-4</v>
      </c>
      <c r="B37" s="458" t="s">
        <v>299</v>
      </c>
    </row>
    <row r="38" spans="1:2" ht="15" customHeight="1">
      <c r="A38" s="464">
        <v>3.7800827350323492E-4</v>
      </c>
      <c r="B38" s="458" t="s">
        <v>770</v>
      </c>
    </row>
    <row r="39" spans="1:2" ht="15" customHeight="1">
      <c r="A39" s="464">
        <v>3.0154323486131381E-4</v>
      </c>
      <c r="B39" s="458" t="s">
        <v>775</v>
      </c>
    </row>
    <row r="40" spans="1:2" ht="15" customHeight="1">
      <c r="A40" s="464">
        <v>2.882132344132971E-4</v>
      </c>
      <c r="B40" s="458" t="s">
        <v>761</v>
      </c>
    </row>
    <row r="41" spans="1:2" ht="15" customHeight="1">
      <c r="A41" s="464">
        <v>2.5785031012177408E-4</v>
      </c>
      <c r="B41" s="458" t="s">
        <v>763</v>
      </c>
    </row>
    <row r="42" spans="1:2" ht="15" customHeight="1">
      <c r="A42" s="464">
        <v>2.5219670663501195E-4</v>
      </c>
      <c r="B42" s="458" t="s">
        <v>297</v>
      </c>
    </row>
    <row r="43" spans="1:2" ht="15" customHeight="1">
      <c r="A43" s="464">
        <v>2.3898056203598792E-4</v>
      </c>
      <c r="B43" s="458" t="s">
        <v>285</v>
      </c>
    </row>
    <row r="44" spans="1:2" ht="15" customHeight="1">
      <c r="A44" s="464">
        <v>2.3332028060074229E-4</v>
      </c>
      <c r="B44" s="458" t="s">
        <v>296</v>
      </c>
    </row>
    <row r="45" spans="1:2" ht="15" customHeight="1">
      <c r="A45" s="464">
        <v>2.0899884996228391E-4</v>
      </c>
      <c r="B45" s="458" t="s">
        <v>312</v>
      </c>
    </row>
    <row r="46" spans="1:2" ht="15" customHeight="1">
      <c r="A46" s="464">
        <v>2.052236689721901E-4</v>
      </c>
      <c r="B46" s="458" t="s">
        <v>286</v>
      </c>
    </row>
    <row r="47" spans="1:2" ht="15" customHeight="1">
      <c r="A47" s="464">
        <v>1.8754089402213045E-4</v>
      </c>
      <c r="B47" s="458" t="s">
        <v>293</v>
      </c>
    </row>
    <row r="48" spans="1:2" ht="15" customHeight="1">
      <c r="A48" s="464">
        <v>1.8485880071121211E-4</v>
      </c>
      <c r="B48" s="458" t="s">
        <v>290</v>
      </c>
    </row>
    <row r="49" spans="1:2" ht="15" customHeight="1">
      <c r="A49" s="464">
        <v>1.8279743934421127E-4</v>
      </c>
      <c r="B49" s="458" t="s">
        <v>287</v>
      </c>
    </row>
    <row r="50" spans="1:2" ht="15" hidden="1" customHeight="1">
      <c r="A50" s="464">
        <v>1.5779537327578467E-4</v>
      </c>
      <c r="B50" s="458" t="s">
        <v>294</v>
      </c>
    </row>
    <row r="51" spans="1:2" ht="15" hidden="1" customHeight="1">
      <c r="A51" s="464">
        <v>1.0955688456494021E-4</v>
      </c>
      <c r="B51" s="458" t="s">
        <v>758</v>
      </c>
    </row>
    <row r="52" spans="1:2" ht="15" hidden="1" customHeight="1">
      <c r="A52" s="464">
        <v>1.0800539888964924E-4</v>
      </c>
      <c r="B52" s="458" t="s">
        <v>288</v>
      </c>
    </row>
    <row r="53" spans="1:2" ht="15" hidden="1" customHeight="1">
      <c r="A53" s="464">
        <v>1.039902251601179E-4</v>
      </c>
      <c r="B53" s="458" t="s">
        <v>291</v>
      </c>
    </row>
    <row r="54" spans="1:2" ht="15" hidden="1" customHeight="1">
      <c r="A54" s="464">
        <v>8.9980858342311292E-5</v>
      </c>
      <c r="B54" s="458" t="s">
        <v>306</v>
      </c>
    </row>
    <row r="55" spans="1:2" ht="15" hidden="1" customHeight="1">
      <c r="A55" s="464">
        <v>8.7835888983384724E-5</v>
      </c>
      <c r="B55" s="458" t="s">
        <v>300</v>
      </c>
    </row>
    <row r="56" spans="1:2" ht="15" hidden="1" customHeight="1">
      <c r="A56" s="464">
        <v>7.8761672229059974E-5</v>
      </c>
      <c r="B56" s="458" t="s">
        <v>309</v>
      </c>
    </row>
    <row r="57" spans="1:2" ht="15" hidden="1" customHeight="1">
      <c r="A57" s="464">
        <v>7.1990868919735596E-5</v>
      </c>
      <c r="B57" s="458" t="s">
        <v>305</v>
      </c>
    </row>
    <row r="58" spans="1:2" ht="15" hidden="1" customHeight="1">
      <c r="A58" s="464">
        <v>4.6745460562128278E-5</v>
      </c>
      <c r="B58" s="458" t="s">
        <v>311</v>
      </c>
    </row>
    <row r="59" spans="1:2" ht="15" hidden="1" customHeight="1">
      <c r="A59" s="464">
        <v>4.0736324097972219E-5</v>
      </c>
      <c r="B59" s="458" t="s">
        <v>318</v>
      </c>
    </row>
    <row r="60" spans="1:2" ht="15" hidden="1" customHeight="1">
      <c r="A60" s="464">
        <v>3.325656801133848E-5</v>
      </c>
      <c r="B60" s="458" t="s">
        <v>304</v>
      </c>
    </row>
    <row r="61" spans="1:2" ht="15" hidden="1" customHeight="1">
      <c r="A61" s="464">
        <v>3.2431494304900168E-5</v>
      </c>
      <c r="B61" s="458" t="s">
        <v>314</v>
      </c>
    </row>
    <row r="62" spans="1:2" ht="15" hidden="1" customHeight="1">
      <c r="A62" s="464">
        <v>3.1672911660528716E-5</v>
      </c>
      <c r="B62" s="458" t="s">
        <v>298</v>
      </c>
    </row>
    <row r="63" spans="1:2" ht="15" hidden="1" customHeight="1">
      <c r="A63" s="464">
        <v>2.603531179174184E-5</v>
      </c>
      <c r="B63" s="458" t="s">
        <v>776</v>
      </c>
    </row>
    <row r="64" spans="1:2" ht="15" hidden="1" customHeight="1">
      <c r="A64" s="464">
        <v>2.483180818578426E-5</v>
      </c>
      <c r="B64" s="458" t="s">
        <v>307</v>
      </c>
    </row>
    <row r="65" spans="1:2" ht="15" hidden="1" customHeight="1">
      <c r="A65" s="464">
        <v>2.4123680297590765E-5</v>
      </c>
      <c r="B65" s="458" t="s">
        <v>319</v>
      </c>
    </row>
    <row r="66" spans="1:2" ht="15" hidden="1" customHeight="1">
      <c r="A66" s="464">
        <v>1.6787902933817169E-5</v>
      </c>
      <c r="B66" s="458" t="s">
        <v>315</v>
      </c>
    </row>
    <row r="67" spans="1:2" ht="15" hidden="1" customHeight="1">
      <c r="A67" s="464">
        <v>1.1892862863242038E-5</v>
      </c>
      <c r="B67" s="458" t="s">
        <v>301</v>
      </c>
    </row>
    <row r="68" spans="1:2" ht="15" hidden="1" customHeight="1">
      <c r="A68" s="464">
        <v>4.7772039873870796E-6</v>
      </c>
      <c r="B68" s="458" t="s">
        <v>320</v>
      </c>
    </row>
    <row r="69" spans="1:2" ht="15" hidden="1" customHeight="1">
      <c r="A69" s="464">
        <v>3.611313041116765E-6</v>
      </c>
      <c r="B69" s="458" t="s">
        <v>311</v>
      </c>
    </row>
    <row r="70" spans="1:2" ht="15" hidden="1" customHeight="1">
      <c r="A70" s="464">
        <v>2.3199754249593118E-6</v>
      </c>
      <c r="B70" s="458" t="s">
        <v>312</v>
      </c>
    </row>
    <row r="71" spans="1:2" ht="15" hidden="1" customHeight="1">
      <c r="A71" s="464">
        <v>1.812770180757565E-6</v>
      </c>
      <c r="B71" s="458" t="s">
        <v>313</v>
      </c>
    </row>
    <row r="72" spans="1:2" ht="15" hidden="1" customHeight="1">
      <c r="A72" s="464">
        <v>1.5505386284150817E-6</v>
      </c>
      <c r="B72" s="458" t="s">
        <v>314</v>
      </c>
    </row>
    <row r="73" spans="1:2" ht="15" hidden="1" customHeight="1">
      <c r="A73" s="464">
        <v>6.9647407950127433E-7</v>
      </c>
      <c r="B73" s="458" t="s">
        <v>315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4.5703125" style="296" customWidth="1"/>
    <col min="7" max="7" width="11.42578125" style="296" customWidth="1"/>
    <col min="8" max="8" width="7.5703125" style="296" bestFit="1" customWidth="1"/>
    <col min="9" max="9" width="11.42578125" style="296" customWidth="1"/>
    <col min="10" max="10" width="26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/>
      <c r="C2" s="295"/>
    </row>
    <row r="3" spans="2:17" ht="18" customHeight="1">
      <c r="B3" s="297"/>
      <c r="D3" s="10" t="s">
        <v>261</v>
      </c>
    </row>
    <row r="4" spans="2:17" ht="18" customHeight="1">
      <c r="B4" s="297"/>
      <c r="D4" s="10"/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7" t="s">
        <v>260</v>
      </c>
      <c r="D6" s="10"/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703"/>
    </row>
    <row r="8" spans="2:17" ht="15">
      <c r="B8" s="331"/>
      <c r="C8" s="332"/>
      <c r="H8" s="295"/>
      <c r="J8" s="703"/>
    </row>
    <row r="9" spans="2:17" ht="22.5" customHeight="1">
      <c r="B9" s="333"/>
      <c r="C9" s="334"/>
      <c r="H9" s="295"/>
      <c r="J9" s="70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703"/>
    </row>
    <row r="11" spans="2:17" ht="11.25" customHeight="1" thickBot="1">
      <c r="D11" s="309"/>
      <c r="E11" s="309"/>
      <c r="F11" s="309"/>
      <c r="G11" s="309"/>
      <c r="H11" s="309"/>
      <c r="I11" s="309"/>
      <c r="J11" s="70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160</v>
      </c>
      <c r="D13" s="330"/>
      <c r="E13" s="715" t="s">
        <v>161</v>
      </c>
      <c r="F13" s="71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424" t="s">
        <v>464</v>
      </c>
      <c r="D15" s="322"/>
      <c r="E15" s="425" t="s">
        <v>162</v>
      </c>
      <c r="F15" s="337">
        <f>Complementary_Inf!$F$15</f>
        <v>23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54.75" customHeight="1" thickBot="1">
      <c r="B17" s="314"/>
      <c r="C17" s="424" t="s">
        <v>198</v>
      </c>
      <c r="D17" s="322"/>
      <c r="E17" s="398" t="s">
        <v>163</v>
      </c>
      <c r="F17" s="397" t="s">
        <v>164</v>
      </c>
      <c r="G17" s="341"/>
      <c r="H17" s="342"/>
      <c r="I17" s="318"/>
      <c r="J17" s="320"/>
    </row>
    <row r="18" spans="2:10">
      <c r="B18" s="314"/>
      <c r="C18" s="343" t="s">
        <v>199</v>
      </c>
      <c r="D18" s="344"/>
      <c r="E18" s="324">
        <f>Complementary_Inf!$E$18</f>
        <v>168</v>
      </c>
      <c r="F18" s="325">
        <f>Complementary_Inf!$F$18</f>
        <v>98</v>
      </c>
      <c r="G18" s="345"/>
      <c r="H18" s="318"/>
      <c r="I18" s="318"/>
      <c r="J18" s="320"/>
    </row>
    <row r="19" spans="2:10" hidden="1">
      <c r="B19" s="314"/>
      <c r="C19" s="343" t="s">
        <v>200</v>
      </c>
      <c r="D19" s="344"/>
      <c r="E19" s="419">
        <f>Complementary_Inf!$E$19</f>
        <v>0.99999999999999922</v>
      </c>
      <c r="F19" s="399">
        <f>Complementary_Inf!$F$19</f>
        <v>1</v>
      </c>
      <c r="G19" s="345"/>
      <c r="H19" s="318"/>
      <c r="I19" s="318"/>
      <c r="J19" s="320"/>
    </row>
    <row r="20" spans="2:10" ht="13.5" thickBot="1">
      <c r="B20" s="314"/>
      <c r="C20" s="343" t="s">
        <v>245</v>
      </c>
      <c r="D20" s="344"/>
      <c r="E20" s="346">
        <f>Complementary_Inf!$E$20</f>
        <v>18</v>
      </c>
      <c r="F20" s="326">
        <f>Complementary_Inf!$F$20</f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t="13.5" hidden="1" thickBot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201</v>
      </c>
      <c r="D23" s="322"/>
      <c r="E23" s="398" t="s">
        <v>163</v>
      </c>
      <c r="F23" s="397" t="s">
        <v>164</v>
      </c>
      <c r="G23" s="363"/>
      <c r="H23" s="318"/>
      <c r="I23" s="318"/>
      <c r="J23" s="320"/>
    </row>
    <row r="24" spans="2:10" ht="22.5" hidden="1" customHeight="1">
      <c r="B24" s="314"/>
      <c r="C24" s="426" t="s">
        <v>202</v>
      </c>
      <c r="D24" s="318"/>
      <c r="E24" s="324">
        <f>Complementary_Inf!$E$24</f>
        <v>3</v>
      </c>
      <c r="F24" s="325">
        <f>Complementary_Inf!$F$24</f>
        <v>3</v>
      </c>
      <c r="G24" s="364" t="s">
        <v>203</v>
      </c>
      <c r="H24" s="365"/>
      <c r="I24" s="365"/>
      <c r="J24" s="320"/>
    </row>
    <row r="25" spans="2:10" ht="21.75" hidden="1" customHeight="1" thickBot="1">
      <c r="B25" s="314"/>
      <c r="C25" s="427" t="s">
        <v>204</v>
      </c>
      <c r="D25" s="366"/>
      <c r="E25" s="367">
        <f>Complementary_Inf!$E$25</f>
        <v>3</v>
      </c>
      <c r="F25" s="326">
        <f>Complementary_Inf!$F$25</f>
        <v>3</v>
      </c>
      <c r="G25" s="364" t="s">
        <v>205</v>
      </c>
      <c r="H25" s="365"/>
      <c r="I25" s="365"/>
      <c r="J25" s="320"/>
    </row>
    <row r="26" spans="2:10" hidden="1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 ht="13.5" thickBot="1">
      <c r="B27" s="314"/>
      <c r="C27" s="368" t="s">
        <v>259</v>
      </c>
      <c r="D27" s="322"/>
      <c r="E27" s="318"/>
      <c r="F27" s="318"/>
      <c r="G27" s="342"/>
      <c r="H27" s="318"/>
      <c r="I27" s="318"/>
      <c r="J27" s="320"/>
    </row>
    <row r="28" spans="2:10" ht="24.75" hidden="1" customHeight="1" thickBot="1">
      <c r="B28" s="314"/>
      <c r="C28" s="396" t="s">
        <v>165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11"/>
      <c r="D29" s="712"/>
      <c r="E29" s="706" t="s">
        <v>247</v>
      </c>
      <c r="F29" s="708" t="s">
        <v>206</v>
      </c>
      <c r="G29" s="709"/>
      <c r="H29" s="709"/>
      <c r="I29" s="710"/>
      <c r="J29" s="320"/>
    </row>
    <row r="30" spans="2:10" ht="45.75" thickBot="1">
      <c r="B30" s="314"/>
      <c r="C30" s="713"/>
      <c r="D30" s="714"/>
      <c r="E30" s="707"/>
      <c r="F30" s="347" t="s">
        <v>166</v>
      </c>
      <c r="G30" s="348" t="s">
        <v>167</v>
      </c>
      <c r="H30" s="348" t="s">
        <v>168</v>
      </c>
      <c r="I30" s="349" t="s">
        <v>169</v>
      </c>
      <c r="J30" s="320"/>
    </row>
    <row r="31" spans="2:10" ht="26.25" customHeight="1" thickBot="1">
      <c r="B31" s="314"/>
      <c r="C31" s="704" t="s">
        <v>246</v>
      </c>
      <c r="D31" s="705"/>
      <c r="E31" s="350">
        <f>Complementary_Inf!$E$31</f>
        <v>2576.3821093500082</v>
      </c>
      <c r="F31" s="351">
        <f>Complementary_Inf!$F$31</f>
        <v>10.49827047</v>
      </c>
      <c r="G31" s="352">
        <f>Complementary_Inf!$G$31</f>
        <v>592.71541082500005</v>
      </c>
      <c r="H31" s="352">
        <f>Complementary_Inf!$H$31</f>
        <v>16741.622324084707</v>
      </c>
      <c r="I31" s="353">
        <f>Complementary_Inf!$I$31</f>
        <v>0</v>
      </c>
      <c r="J31" s="320"/>
    </row>
    <row r="32" spans="2:10">
      <c r="B32" s="314"/>
      <c r="C32" s="702" t="s">
        <v>256</v>
      </c>
      <c r="D32" s="702"/>
      <c r="E32" s="702"/>
      <c r="F32" s="318"/>
      <c r="G32" s="318"/>
      <c r="H32" s="318"/>
      <c r="I32" s="318"/>
      <c r="J32" s="320"/>
    </row>
    <row r="33" spans="2:10">
      <c r="B33" s="314"/>
      <c r="C33" s="355"/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/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8" activeCellId="3" sqref="M13 M26 M55 M68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17" t="s">
        <v>170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428"/>
    </row>
    <row r="2" spans="1:22" s="430" customFormat="1" ht="51" hidden="1" customHeight="1">
      <c r="A2" s="723" t="s">
        <v>258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444"/>
    </row>
    <row r="3" spans="1:22" s="430" customFormat="1" ht="15.75" customHeight="1">
      <c r="A3" s="718" t="s">
        <v>465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431"/>
    </row>
    <row r="4" spans="1:22" s="431" customFormat="1" ht="14.25" customHeight="1">
      <c r="A4" s="721" t="s">
        <v>325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</row>
    <row r="5" spans="1:22" s="431" customFormat="1" ht="14.25" customHeight="1">
      <c r="A5" s="718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</row>
    <row r="6" spans="1:22" s="431" customFormat="1" ht="14.25" customHeight="1">
      <c r="A6" s="428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446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2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28" t="s">
        <v>207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28" t="s">
        <v>336</v>
      </c>
      <c r="C13" s="48"/>
      <c r="D13" s="448">
        <f>'A1'!D13</f>
        <v>456334.25426704949</v>
      </c>
      <c r="E13" s="448">
        <f>'A1'!E13</f>
        <v>22663.060706560031</v>
      </c>
      <c r="F13" s="448">
        <f>'A1'!F13</f>
        <v>175.74197367000002</v>
      </c>
      <c r="G13" s="448">
        <f>'A1'!G13</f>
        <v>210.04974967999993</v>
      </c>
      <c r="H13" s="448">
        <f>'A1'!H13</f>
        <v>130.18250303000013</v>
      </c>
      <c r="I13" s="448">
        <f>'A1'!I13</f>
        <v>20.601201959999994</v>
      </c>
      <c r="J13" s="448">
        <f>'A1'!J13</f>
        <v>2.9219825699999999</v>
      </c>
      <c r="K13" s="448">
        <f>'A1'!K13</f>
        <v>19.807525019999993</v>
      </c>
      <c r="L13" s="448">
        <f>'A1'!L13</f>
        <v>117.40135161000003</v>
      </c>
      <c r="M13" s="448">
        <f>'A1'!M13</f>
        <v>479674.02126114949</v>
      </c>
      <c r="N13" s="26"/>
    </row>
    <row r="14" spans="1:22" s="14" customFormat="1" ht="18.75" customHeight="1">
      <c r="A14" s="29"/>
      <c r="B14" s="12" t="s">
        <v>328</v>
      </c>
      <c r="C14" s="200"/>
      <c r="D14" s="394">
        <f>'A1'!D14</f>
        <v>289016.91111543943</v>
      </c>
      <c r="E14" s="394">
        <f>'A1'!E14</f>
        <v>4697.5396452499981</v>
      </c>
      <c r="F14" s="394">
        <f>'A1'!F14</f>
        <v>13.712381970000001</v>
      </c>
      <c r="G14" s="394">
        <f>'A1'!G14</f>
        <v>16.876610670000002</v>
      </c>
      <c r="H14" s="394">
        <f>'A1'!H14</f>
        <v>10.08610887</v>
      </c>
      <c r="I14" s="394">
        <f>'A1'!I14</f>
        <v>0.33247153000000002</v>
      </c>
      <c r="J14" s="394">
        <f>'A1'!J14</f>
        <v>1.05053698</v>
      </c>
      <c r="K14" s="394">
        <f>'A1'!K14</f>
        <v>7.4050699999999997E-2</v>
      </c>
      <c r="L14" s="394">
        <f>'A1'!L14</f>
        <v>16.123408120000001</v>
      </c>
      <c r="M14" s="394">
        <f>'A1'!M14</f>
        <v>293772.70632952946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'A1'!D15</f>
        <v>203690.86818087945</v>
      </c>
      <c r="E15" s="394">
        <f>'A1'!E15</f>
        <v>2525.1413689000005</v>
      </c>
      <c r="F15" s="394">
        <f>'A1'!F15</f>
        <v>5.9505907000000011</v>
      </c>
      <c r="G15" s="394">
        <f>'A1'!G15</f>
        <v>6.4781905200000027</v>
      </c>
      <c r="H15" s="394">
        <f>'A1'!H15</f>
        <v>6.8735303500000011</v>
      </c>
      <c r="I15" s="394">
        <f>'A1'!I15</f>
        <v>0.33247153000000002</v>
      </c>
      <c r="J15" s="394">
        <f>'A1'!J15</f>
        <v>1.05053698</v>
      </c>
      <c r="K15" s="394">
        <f>'A1'!K15</f>
        <v>7.4050699999999997E-2</v>
      </c>
      <c r="L15" s="394">
        <f>'A1'!L15</f>
        <v>3.0793163600000018</v>
      </c>
      <c r="M15" s="394">
        <f>'A1'!M15</f>
        <v>206239.84823691947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'A1'!D16</f>
        <v>85326.042934559984</v>
      </c>
      <c r="E16" s="394">
        <f>'A1'!E16</f>
        <v>2172.3982763499976</v>
      </c>
      <c r="F16" s="394">
        <f>'A1'!F16</f>
        <v>7.7617912699999998</v>
      </c>
      <c r="G16" s="394">
        <f>'A1'!G16</f>
        <v>10.398420149999998</v>
      </c>
      <c r="H16" s="394">
        <f>'A1'!H16</f>
        <v>3.2125785200000001</v>
      </c>
      <c r="I16" s="394">
        <f>'A1'!I16</f>
        <v>0</v>
      </c>
      <c r="J16" s="394">
        <f>'A1'!J16</f>
        <v>0</v>
      </c>
      <c r="K16" s="394">
        <f>'A1'!K16</f>
        <v>0</v>
      </c>
      <c r="L16" s="394">
        <f>'A1'!L16</f>
        <v>13.044091759999999</v>
      </c>
      <c r="M16" s="394">
        <f>'A1'!M16</f>
        <v>87532.858092609982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'A1'!D17</f>
        <v>77531.926436260139</v>
      </c>
      <c r="E17" s="394">
        <f>'A1'!E17</f>
        <v>6124.255985040003</v>
      </c>
      <c r="F17" s="394">
        <f>'A1'!F17</f>
        <v>80.587997060000021</v>
      </c>
      <c r="G17" s="394">
        <f>'A1'!G17</f>
        <v>23.457694159999988</v>
      </c>
      <c r="H17" s="394">
        <f>'A1'!H17</f>
        <v>7.4072783099999997</v>
      </c>
      <c r="I17" s="394">
        <f>'A1'!I17</f>
        <v>9.106632679999997</v>
      </c>
      <c r="J17" s="394">
        <f>'A1'!J17</f>
        <v>0</v>
      </c>
      <c r="K17" s="394">
        <f>'A1'!K17</f>
        <v>0.12072935</v>
      </c>
      <c r="L17" s="394">
        <f>'A1'!L17</f>
        <v>25.707923740000005</v>
      </c>
      <c r="M17" s="394">
        <f>'A1'!M17</f>
        <v>83802.570676600153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'A1'!D18</f>
        <v>24012.012822939967</v>
      </c>
      <c r="E18" s="394">
        <f>'A1'!E18</f>
        <v>2675.556310300004</v>
      </c>
      <c r="F18" s="394">
        <f>'A1'!F18</f>
        <v>80.587997060000021</v>
      </c>
      <c r="G18" s="394">
        <f>'A1'!G18</f>
        <v>22.264219819999987</v>
      </c>
      <c r="H18" s="394">
        <f>'A1'!H18</f>
        <v>7.0776974999999993</v>
      </c>
      <c r="I18" s="394">
        <f>'A1'!I18</f>
        <v>9.0541534899999974</v>
      </c>
      <c r="J18" s="394">
        <f>'A1'!J18</f>
        <v>0</v>
      </c>
      <c r="K18" s="394">
        <f>'A1'!K18</f>
        <v>0.12072935</v>
      </c>
      <c r="L18" s="394">
        <f>'A1'!L18</f>
        <v>7.9378310599999997</v>
      </c>
      <c r="M18" s="394">
        <f>'A1'!M18</f>
        <v>26814.611761519976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'A1'!D19</f>
        <v>53519.913613320176</v>
      </c>
      <c r="E19" s="394">
        <f>'A1'!E19</f>
        <v>3448.699674739999</v>
      </c>
      <c r="F19" s="394">
        <f>'A1'!F19</f>
        <v>0</v>
      </c>
      <c r="G19" s="394">
        <f>'A1'!G19</f>
        <v>1.1934743400000001</v>
      </c>
      <c r="H19" s="394">
        <f>'A1'!H19</f>
        <v>0.32958081</v>
      </c>
      <c r="I19" s="394">
        <f>'A1'!I19</f>
        <v>5.2479189999999995E-2</v>
      </c>
      <c r="J19" s="394">
        <f>'A1'!J19</f>
        <v>0</v>
      </c>
      <c r="K19" s="394">
        <f>'A1'!K19</f>
        <v>0</v>
      </c>
      <c r="L19" s="394">
        <f>'A1'!L19</f>
        <v>17.770092680000005</v>
      </c>
      <c r="M19" s="394">
        <f>'A1'!M19</f>
        <v>56987.958915080177</v>
      </c>
      <c r="N19" s="26"/>
      <c r="O19" s="26"/>
    </row>
    <row r="20" spans="1:16" s="14" customFormat="1" ht="17.25" customHeight="1">
      <c r="A20" s="30"/>
      <c r="B20" s="466" t="s">
        <v>327</v>
      </c>
      <c r="C20" s="200"/>
      <c r="D20" s="394">
        <f>'A1'!D20</f>
        <v>8729.6497606599896</v>
      </c>
      <c r="E20" s="394">
        <f>'A1'!E20</f>
        <v>47.762453700000002</v>
      </c>
      <c r="F20" s="394">
        <f>'A1'!F20</f>
        <v>0.18813449000000002</v>
      </c>
      <c r="G20" s="394">
        <f>'A1'!G20</f>
        <v>0.35392872000000003</v>
      </c>
      <c r="H20" s="394">
        <f>'A1'!H20</f>
        <v>0.56304339000000003</v>
      </c>
      <c r="I20" s="394">
        <f>'A1'!I20</f>
        <v>2.9949099999999999E-3</v>
      </c>
      <c r="J20" s="394">
        <f>'A1'!J20</f>
        <v>0</v>
      </c>
      <c r="K20" s="394">
        <f>'A1'!K20</f>
        <v>0</v>
      </c>
      <c r="L20" s="394">
        <f>'A1'!L20</f>
        <v>0</v>
      </c>
      <c r="M20" s="394">
        <f>'A1'!M20</f>
        <v>8778.5203158699896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'A1'!D21</f>
        <v>1405.3218290300001</v>
      </c>
      <c r="E21" s="394">
        <f>'A1'!E21</f>
        <v>15.90807803</v>
      </c>
      <c r="F21" s="394">
        <f>'A1'!F21</f>
        <v>0.18813449000000002</v>
      </c>
      <c r="G21" s="394">
        <f>'A1'!G21</f>
        <v>0.35392872000000003</v>
      </c>
      <c r="H21" s="394">
        <f>'A1'!H21</f>
        <v>0.19105706</v>
      </c>
      <c r="I21" s="394">
        <f>'A1'!I21</f>
        <v>0</v>
      </c>
      <c r="J21" s="394">
        <f>'A1'!J21</f>
        <v>0</v>
      </c>
      <c r="K21" s="394">
        <f>'A1'!K21</f>
        <v>0</v>
      </c>
      <c r="L21" s="394">
        <f>'A1'!L21</f>
        <v>0</v>
      </c>
      <c r="M21" s="394">
        <f>'A1'!M21</f>
        <v>1421.9630273300004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'A1'!D22</f>
        <v>7324.3279316299895</v>
      </c>
      <c r="E22" s="394">
        <f>'A1'!E22</f>
        <v>31.85437567</v>
      </c>
      <c r="F22" s="394">
        <f>'A1'!F22</f>
        <v>0</v>
      </c>
      <c r="G22" s="394">
        <f>'A1'!G22</f>
        <v>0</v>
      </c>
      <c r="H22" s="394">
        <f>'A1'!H22</f>
        <v>0.37198633000000003</v>
      </c>
      <c r="I22" s="394">
        <f>'A1'!I22</f>
        <v>2.9949099999999999E-3</v>
      </c>
      <c r="J22" s="394">
        <f>'A1'!J22</f>
        <v>0</v>
      </c>
      <c r="K22" s="394">
        <f>'A1'!K22</f>
        <v>0</v>
      </c>
      <c r="L22" s="394">
        <f>'A1'!L22</f>
        <v>0</v>
      </c>
      <c r="M22" s="394">
        <f>'A1'!M22</f>
        <v>7356.5572885399897</v>
      </c>
      <c r="N22" s="26"/>
      <c r="P22" s="199"/>
    </row>
    <row r="23" spans="1:16" s="14" customFormat="1" ht="21.75" customHeight="1">
      <c r="A23" s="29"/>
      <c r="B23" s="466" t="s">
        <v>326</v>
      </c>
      <c r="C23" s="200"/>
      <c r="D23" s="394">
        <f>'A1'!D23</f>
        <v>81055.76695468984</v>
      </c>
      <c r="E23" s="394">
        <f>'A1'!E23</f>
        <v>11793.502622570029</v>
      </c>
      <c r="F23" s="394">
        <f>'A1'!F23</f>
        <v>81.253460150000009</v>
      </c>
      <c r="G23" s="394">
        <f>'A1'!G23</f>
        <v>169.36151612999996</v>
      </c>
      <c r="H23" s="394">
        <f>'A1'!H23</f>
        <v>112.12607246000013</v>
      </c>
      <c r="I23" s="394">
        <f>'A1'!I23</f>
        <v>11.159102839999997</v>
      </c>
      <c r="J23" s="394">
        <f>'A1'!J23</f>
        <v>1.87144559</v>
      </c>
      <c r="K23" s="394">
        <f>'A1'!K23</f>
        <v>19.612744969999994</v>
      </c>
      <c r="L23" s="394">
        <f>'A1'!L23</f>
        <v>75.570019750000029</v>
      </c>
      <c r="M23" s="394">
        <f>'A1'!M23</f>
        <v>93320.223939149859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'A1'!D24</f>
        <v>57218.795298129851</v>
      </c>
      <c r="E24" s="394">
        <f>'A1'!E24</f>
        <v>10228.48311090003</v>
      </c>
      <c r="F24" s="394">
        <f>'A1'!F24</f>
        <v>80.411949320000005</v>
      </c>
      <c r="G24" s="394">
        <f>'A1'!G24</f>
        <v>162.09309657999995</v>
      </c>
      <c r="H24" s="394">
        <f>'A1'!H24</f>
        <v>105.07488465000013</v>
      </c>
      <c r="I24" s="394">
        <f>'A1'!I24</f>
        <v>11.045584409999998</v>
      </c>
      <c r="J24" s="394">
        <f>'A1'!J24</f>
        <v>1.8693246299999999</v>
      </c>
      <c r="K24" s="394">
        <f>'A1'!K24</f>
        <v>19.227402849999994</v>
      </c>
      <c r="L24" s="394">
        <f>'A1'!L24</f>
        <v>74.61887731000003</v>
      </c>
      <c r="M24" s="394">
        <f>'A1'!M24</f>
        <v>67901.619528779891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'A1'!D25</f>
        <v>23836.971656559996</v>
      </c>
      <c r="E25" s="394">
        <f>'A1'!E25</f>
        <v>1565.0195116699999</v>
      </c>
      <c r="F25" s="394">
        <f>'A1'!F25</f>
        <v>0.84151082999999993</v>
      </c>
      <c r="G25" s="394">
        <f>'A1'!G25</f>
        <v>7.2684195500000017</v>
      </c>
      <c r="H25" s="394">
        <f>'A1'!H25</f>
        <v>7.0511878100000001</v>
      </c>
      <c r="I25" s="394">
        <f>'A1'!I25</f>
        <v>0.11351843</v>
      </c>
      <c r="J25" s="394">
        <f>'A1'!J25</f>
        <v>2.1209600000000003E-3</v>
      </c>
      <c r="K25" s="394">
        <f>'A1'!K25</f>
        <v>0.38534212000000001</v>
      </c>
      <c r="L25" s="394">
        <f>'A1'!L25</f>
        <v>0.95114244000000003</v>
      </c>
      <c r="M25" s="394">
        <f>'A1'!M25</f>
        <v>25418.604410370001</v>
      </c>
      <c r="N25" s="26"/>
    </row>
    <row r="26" spans="1:16" s="14" customFormat="1" ht="18.75" customHeight="1">
      <c r="A26" s="30"/>
      <c r="B26" s="28" t="s">
        <v>337</v>
      </c>
      <c r="C26" s="200"/>
      <c r="D26" s="448">
        <f>'A1'!D26</f>
        <v>157877.18696817008</v>
      </c>
      <c r="E26" s="448">
        <f>'A1'!E26</f>
        <v>14863.803567649997</v>
      </c>
      <c r="F26" s="448">
        <f>'A1'!F26</f>
        <v>0</v>
      </c>
      <c r="G26" s="448">
        <f>'A1'!G26</f>
        <v>0</v>
      </c>
      <c r="H26" s="448">
        <f>'A1'!H26</f>
        <v>0</v>
      </c>
      <c r="I26" s="448">
        <f>'A1'!I26</f>
        <v>0</v>
      </c>
      <c r="J26" s="448">
        <f>'A1'!J26</f>
        <v>0</v>
      </c>
      <c r="K26" s="448">
        <f>'A1'!K26</f>
        <v>0</v>
      </c>
      <c r="L26" s="448">
        <f>'A1'!L26</f>
        <v>21.406933540000001</v>
      </c>
      <c r="M26" s="448">
        <f>'A1'!M26</f>
        <v>172762.39746936012</v>
      </c>
      <c r="N26" s="26"/>
    </row>
    <row r="27" spans="1:16" s="14" customFormat="1" ht="18.75" customHeight="1">
      <c r="A27" s="30"/>
      <c r="B27" s="31" t="s">
        <v>338</v>
      </c>
      <c r="C27" s="200"/>
      <c r="D27" s="394">
        <f>'A1'!D27</f>
        <v>157877.08596425009</v>
      </c>
      <c r="E27" s="394">
        <f>'A1'!E27</f>
        <v>14863.442041649996</v>
      </c>
      <c r="F27" s="394">
        <f>'A1'!F27</f>
        <v>0</v>
      </c>
      <c r="G27" s="394">
        <f>'A1'!G27</f>
        <v>0</v>
      </c>
      <c r="H27" s="394">
        <f>'A1'!H27</f>
        <v>0</v>
      </c>
      <c r="I27" s="394">
        <f>'A1'!I27</f>
        <v>0</v>
      </c>
      <c r="J27" s="394">
        <f>'A1'!J27</f>
        <v>0</v>
      </c>
      <c r="K27" s="394">
        <f>'A1'!K27</f>
        <v>0</v>
      </c>
      <c r="L27" s="394">
        <f>'A1'!L27</f>
        <v>21.406933540000001</v>
      </c>
      <c r="M27" s="394">
        <f>'A1'!M27</f>
        <v>172761.93493944011</v>
      </c>
      <c r="N27" s="26"/>
    </row>
    <row r="28" spans="1:16" s="14" customFormat="1" ht="18.75" customHeight="1">
      <c r="A28" s="30"/>
      <c r="B28" s="31" t="s">
        <v>339</v>
      </c>
      <c r="C28" s="200"/>
      <c r="D28" s="394">
        <f>'A1'!D28</f>
        <v>0.10100392</v>
      </c>
      <c r="E28" s="394">
        <f>'A1'!E28</f>
        <v>0.36152599999999996</v>
      </c>
      <c r="F28" s="394">
        <f>'A1'!F28</f>
        <v>0</v>
      </c>
      <c r="G28" s="394">
        <f>'A1'!G28</f>
        <v>0</v>
      </c>
      <c r="H28" s="394">
        <f>'A1'!H28</f>
        <v>0</v>
      </c>
      <c r="I28" s="394">
        <f>'A1'!I28</f>
        <v>0</v>
      </c>
      <c r="J28" s="394">
        <f>'A1'!J28</f>
        <v>0</v>
      </c>
      <c r="K28" s="394">
        <f>'A1'!K28</f>
        <v>0</v>
      </c>
      <c r="L28" s="394">
        <f>'A1'!L28</f>
        <v>0</v>
      </c>
      <c r="M28" s="394">
        <f>'A1'!M28</f>
        <v>0.46252991999999993</v>
      </c>
      <c r="N28" s="26"/>
    </row>
    <row r="29" spans="1:16" s="14" customFormat="1" ht="18.75" customHeight="1">
      <c r="A29" s="29"/>
      <c r="B29" s="12" t="s">
        <v>174</v>
      </c>
      <c r="C29" s="12"/>
      <c r="D29" s="394">
        <f>'A1'!D29</f>
        <v>614211.44123521959</v>
      </c>
      <c r="E29" s="394">
        <f>'A1'!E29</f>
        <v>37526.864274210027</v>
      </c>
      <c r="F29" s="394">
        <f>'A1'!F29</f>
        <v>175.74197367000002</v>
      </c>
      <c r="G29" s="394">
        <f>'A1'!G29</f>
        <v>210.04974967999993</v>
      </c>
      <c r="H29" s="394">
        <f>'A1'!H29</f>
        <v>130.18250303000013</v>
      </c>
      <c r="I29" s="394">
        <f>'A1'!I29</f>
        <v>20.601201959999994</v>
      </c>
      <c r="J29" s="394">
        <f>'A1'!J29</f>
        <v>2.9219825699999999</v>
      </c>
      <c r="K29" s="394">
        <f>'A1'!K29</f>
        <v>19.807525019999993</v>
      </c>
      <c r="L29" s="394">
        <f>'A1'!L29</f>
        <v>138.80828515000005</v>
      </c>
      <c r="M29" s="394">
        <f>'A1'!M29</f>
        <v>652436.41873050958</v>
      </c>
      <c r="N29" s="26"/>
      <c r="P29" s="199"/>
    </row>
    <row r="30" spans="1:16" s="14" customFormat="1" ht="18.75" customHeight="1">
      <c r="A30" s="29"/>
      <c r="B30" s="12"/>
      <c r="C30" s="12"/>
      <c r="D30" s="479">
        <f>D26+D14+D17+D33+D36+D45+D56+D59+D68+A5_RUS!D29+A5_RUS!D32+A5_RUS!D48+A5_RUS!D51+A5_RUS!D41+A5_RUS!D60</f>
        <v>1001916.3017623596</v>
      </c>
      <c r="E30" s="479">
        <v>23</v>
      </c>
      <c r="F30" s="479">
        <f>D30/E30</f>
        <v>43561.578337493891</v>
      </c>
      <c r="G30" s="394">
        <f>'A1'!G30</f>
        <v>0</v>
      </c>
      <c r="H30" s="394">
        <f>'A1'!H30</f>
        <v>0</v>
      </c>
      <c r="I30" s="394">
        <f>'A1'!I30</f>
        <v>0</v>
      </c>
      <c r="J30" s="394">
        <f>'A1'!J30</f>
        <v>0</v>
      </c>
      <c r="K30" s="394">
        <f>'A1'!K30</f>
        <v>0</v>
      </c>
      <c r="L30" s="394">
        <f>'A1'!L30</f>
        <v>0</v>
      </c>
      <c r="M30" s="394">
        <f>(M26+M14+M17+M33+M36+M45+M56+M59+M68+A5_RUS!M29+A5_RUS!M32+A5_RUS!M48+A5_RUS!M51+A5_RUS!M41+A5_RUS!M60)/E30</f>
        <v>47388.173817771727</v>
      </c>
      <c r="N30" s="26"/>
    </row>
    <row r="31" spans="1:16" s="14" customFormat="1" ht="18.75" customHeight="1">
      <c r="A31" s="27"/>
      <c r="B31" s="28" t="s">
        <v>208</v>
      </c>
      <c r="C31" s="48"/>
      <c r="D31" s="394">
        <f>'A1'!D31</f>
        <v>0</v>
      </c>
      <c r="E31" s="394">
        <f>'A1'!E31</f>
        <v>0</v>
      </c>
      <c r="F31" s="394">
        <f>'A1'!F31</f>
        <v>0</v>
      </c>
      <c r="G31" s="394">
        <f>'A1'!G31</f>
        <v>0</v>
      </c>
      <c r="H31" s="394">
        <f>'A1'!H31</f>
        <v>0</v>
      </c>
      <c r="I31" s="394">
        <f>'A1'!I31</f>
        <v>0</v>
      </c>
      <c r="J31" s="394">
        <f>'A1'!J31</f>
        <v>0</v>
      </c>
      <c r="K31" s="394">
        <f>'A1'!K31</f>
        <v>0</v>
      </c>
      <c r="L31" s="394">
        <f>'A1'!L31</f>
        <v>0</v>
      </c>
      <c r="M31" s="394">
        <f>(M29+M48+M71+A5_RUS!M44+A5_RUS!M63)/E30</f>
        <v>53657.411329521281</v>
      </c>
      <c r="N31" s="26"/>
    </row>
    <row r="32" spans="1:16" s="14" customFormat="1" ht="18.75" customHeight="1">
      <c r="A32" s="27"/>
      <c r="B32" s="28" t="s">
        <v>336</v>
      </c>
      <c r="C32" s="48"/>
      <c r="D32" s="448">
        <f>'A1'!D32</f>
        <v>9476.5377948699952</v>
      </c>
      <c r="E32" s="448">
        <f>'A1'!E32</f>
        <v>1718.0907103100001</v>
      </c>
      <c r="F32" s="448">
        <f>'A1'!F32</f>
        <v>35.366923570000004</v>
      </c>
      <c r="G32" s="448">
        <f>'A1'!G32</f>
        <v>28.796703670000007</v>
      </c>
      <c r="H32" s="448">
        <f>'A1'!H32</f>
        <v>7.28383029</v>
      </c>
      <c r="I32" s="448">
        <f>'A1'!I32</f>
        <v>0</v>
      </c>
      <c r="J32" s="448">
        <f>'A1'!J32</f>
        <v>0.14947247</v>
      </c>
      <c r="K32" s="448">
        <f>'A1'!K32</f>
        <v>6.7254508299999998</v>
      </c>
      <c r="L32" s="448">
        <f>'A1'!L32</f>
        <v>13.966274910000001</v>
      </c>
      <c r="M32" s="448">
        <f>'A1'!M32</f>
        <v>11286.917160919995</v>
      </c>
      <c r="N32" s="26"/>
    </row>
    <row r="33" spans="1:14" s="14" customFormat="1" ht="18.75" customHeight="1">
      <c r="A33" s="29"/>
      <c r="B33" s="12" t="s">
        <v>328</v>
      </c>
      <c r="C33" s="200"/>
      <c r="D33" s="394">
        <f>'A1'!D33</f>
        <v>1856.3624780399998</v>
      </c>
      <c r="E33" s="394">
        <f>'A1'!E33</f>
        <v>233.91427895000004</v>
      </c>
      <c r="F33" s="394">
        <f>'A1'!F33</f>
        <v>15.210164069999999</v>
      </c>
      <c r="G33" s="394">
        <f>'A1'!G33</f>
        <v>2.1428080299999999</v>
      </c>
      <c r="H33" s="394">
        <f>'A1'!H33</f>
        <v>0</v>
      </c>
      <c r="I33" s="394">
        <f>'A1'!I33</f>
        <v>0</v>
      </c>
      <c r="J33" s="394">
        <f>'A1'!J33</f>
        <v>0</v>
      </c>
      <c r="K33" s="394">
        <f>'A1'!K33</f>
        <v>0</v>
      </c>
      <c r="L33" s="394">
        <f>'A1'!L33</f>
        <v>0</v>
      </c>
      <c r="M33" s="394">
        <f>'A1'!M33</f>
        <v>2107.6297290899997</v>
      </c>
      <c r="N33" s="26"/>
    </row>
    <row r="34" spans="1:14" s="14" customFormat="1" ht="18.75" customHeight="1">
      <c r="A34" s="30"/>
      <c r="B34" s="31" t="s">
        <v>175</v>
      </c>
      <c r="C34" s="200"/>
      <c r="D34" s="394">
        <f>'A1'!D34</f>
        <v>169.12286048999991</v>
      </c>
      <c r="E34" s="394">
        <f>'A1'!E34</f>
        <v>17.018367920000003</v>
      </c>
      <c r="F34" s="394">
        <f>'A1'!F34</f>
        <v>0</v>
      </c>
      <c r="G34" s="394">
        <f>'A1'!G34</f>
        <v>0</v>
      </c>
      <c r="H34" s="394">
        <f>'A1'!H34</f>
        <v>0</v>
      </c>
      <c r="I34" s="394">
        <f>'A1'!I34</f>
        <v>0</v>
      </c>
      <c r="J34" s="394">
        <f>'A1'!J34</f>
        <v>0</v>
      </c>
      <c r="K34" s="394">
        <f>'A1'!K34</f>
        <v>0</v>
      </c>
      <c r="L34" s="394">
        <f>'A1'!L34</f>
        <v>0</v>
      </c>
      <c r="M34" s="394">
        <f>'A1'!M34</f>
        <v>186.14122840999991</v>
      </c>
      <c r="N34" s="26"/>
    </row>
    <row r="35" spans="1:14" s="14" customFormat="1" ht="18.75" customHeight="1">
      <c r="A35" s="30"/>
      <c r="B35" s="31" t="s">
        <v>176</v>
      </c>
      <c r="C35" s="200"/>
      <c r="D35" s="394">
        <f>'A1'!D35</f>
        <v>1687.2396175499998</v>
      </c>
      <c r="E35" s="394">
        <f>'A1'!E35</f>
        <v>216.89591103000004</v>
      </c>
      <c r="F35" s="394">
        <f>'A1'!F35</f>
        <v>15.210164069999999</v>
      </c>
      <c r="G35" s="394">
        <f>'A1'!G35</f>
        <v>2.1428080299999999</v>
      </c>
      <c r="H35" s="394">
        <f>'A1'!H35</f>
        <v>0</v>
      </c>
      <c r="I35" s="394">
        <f>'A1'!I35</f>
        <v>0</v>
      </c>
      <c r="J35" s="394">
        <f>'A1'!J35</f>
        <v>0</v>
      </c>
      <c r="K35" s="394">
        <f>'A1'!K35</f>
        <v>0</v>
      </c>
      <c r="L35" s="394">
        <f>'A1'!L35</f>
        <v>0</v>
      </c>
      <c r="M35" s="394">
        <f>'A1'!M35</f>
        <v>1921.4885006799998</v>
      </c>
      <c r="N35" s="26"/>
    </row>
    <row r="36" spans="1:14" s="14" customFormat="1" ht="18.75" customHeight="1">
      <c r="A36" s="29"/>
      <c r="B36" s="12" t="s">
        <v>177</v>
      </c>
      <c r="C36" s="200"/>
      <c r="D36" s="394">
        <f>'A1'!D36</f>
        <v>3051.4080781299976</v>
      </c>
      <c r="E36" s="394">
        <f>'A1'!E36</f>
        <v>86.749398310000004</v>
      </c>
      <c r="F36" s="394">
        <f>'A1'!F36</f>
        <v>6.0485850000000001E-2</v>
      </c>
      <c r="G36" s="394">
        <f>'A1'!G36</f>
        <v>0</v>
      </c>
      <c r="H36" s="394">
        <f>'A1'!H36</f>
        <v>0</v>
      </c>
      <c r="I36" s="394">
        <f>'A1'!I36</f>
        <v>0</v>
      </c>
      <c r="J36" s="394">
        <f>'A1'!J36</f>
        <v>0</v>
      </c>
      <c r="K36" s="394">
        <f>'A1'!K36</f>
        <v>0</v>
      </c>
      <c r="L36" s="394">
        <f>'A1'!L36</f>
        <v>0</v>
      </c>
      <c r="M36" s="394">
        <f>'A1'!M36</f>
        <v>3138.2179622899976</v>
      </c>
      <c r="N36" s="26"/>
    </row>
    <row r="37" spans="1:14" s="14" customFormat="1" ht="18.75" customHeight="1">
      <c r="A37" s="30"/>
      <c r="B37" s="31" t="s">
        <v>175</v>
      </c>
      <c r="C37" s="200"/>
      <c r="D37" s="394">
        <f>'A1'!D37</f>
        <v>106.72180671999999</v>
      </c>
      <c r="E37" s="394">
        <f>'A1'!E37</f>
        <v>12.582830480000002</v>
      </c>
      <c r="F37" s="394">
        <f>'A1'!F37</f>
        <v>6.0485850000000001E-2</v>
      </c>
      <c r="G37" s="394">
        <f>'A1'!G37</f>
        <v>0</v>
      </c>
      <c r="H37" s="394">
        <f>'A1'!H37</f>
        <v>0</v>
      </c>
      <c r="I37" s="394">
        <f>'A1'!I37</f>
        <v>0</v>
      </c>
      <c r="J37" s="394">
        <f>'A1'!J37</f>
        <v>0</v>
      </c>
      <c r="K37" s="394">
        <f>'A1'!K37</f>
        <v>0</v>
      </c>
      <c r="L37" s="394">
        <f>'A1'!L37</f>
        <v>0</v>
      </c>
      <c r="M37" s="394">
        <f>'A1'!M37</f>
        <v>119.36512304999999</v>
      </c>
      <c r="N37" s="26"/>
    </row>
    <row r="38" spans="1:14" s="14" customFormat="1" ht="18.75" customHeight="1">
      <c r="A38" s="30"/>
      <c r="B38" s="31" t="s">
        <v>176</v>
      </c>
      <c r="C38" s="200"/>
      <c r="D38" s="394">
        <f>'A1'!D38</f>
        <v>2944.6862714099975</v>
      </c>
      <c r="E38" s="394">
        <f>'A1'!E38</f>
        <v>74.166567830000005</v>
      </c>
      <c r="F38" s="394">
        <f>'A1'!F38</f>
        <v>0</v>
      </c>
      <c r="G38" s="394">
        <f>'A1'!G38</f>
        <v>0</v>
      </c>
      <c r="H38" s="394">
        <f>'A1'!H38</f>
        <v>0</v>
      </c>
      <c r="I38" s="394">
        <f>'A1'!I38</f>
        <v>0</v>
      </c>
      <c r="J38" s="394">
        <f>'A1'!J38</f>
        <v>0</v>
      </c>
      <c r="K38" s="394">
        <f>'A1'!K38</f>
        <v>0</v>
      </c>
      <c r="L38" s="394">
        <f>'A1'!L38</f>
        <v>0</v>
      </c>
      <c r="M38" s="394">
        <f>'A1'!M38</f>
        <v>3018.8528392399976</v>
      </c>
      <c r="N38" s="26"/>
    </row>
    <row r="39" spans="1:14" s="14" customFormat="1" ht="18.75" customHeight="1">
      <c r="A39" s="30"/>
      <c r="B39" s="466" t="s">
        <v>327</v>
      </c>
      <c r="C39" s="200"/>
      <c r="D39" s="394">
        <f>'A1'!D39</f>
        <v>61.457641339999995</v>
      </c>
      <c r="E39" s="394">
        <f>'A1'!E39</f>
        <v>0</v>
      </c>
      <c r="F39" s="394">
        <f>'A1'!F39</f>
        <v>0</v>
      </c>
      <c r="G39" s="394">
        <f>'A1'!G39</f>
        <v>0</v>
      </c>
      <c r="H39" s="394">
        <f>'A1'!H39</f>
        <v>0</v>
      </c>
      <c r="I39" s="394">
        <f>'A1'!I39</f>
        <v>0</v>
      </c>
      <c r="J39" s="394">
        <f>'A1'!J39</f>
        <v>0</v>
      </c>
      <c r="K39" s="394">
        <f>'A1'!K39</f>
        <v>0</v>
      </c>
      <c r="L39" s="394">
        <f>'A1'!L39</f>
        <v>0</v>
      </c>
      <c r="M39" s="394">
        <f>'A1'!M39</f>
        <v>61.457641339999995</v>
      </c>
      <c r="N39" s="26"/>
    </row>
    <row r="40" spans="1:14" s="14" customFormat="1" ht="18.75" customHeight="1">
      <c r="A40" s="30"/>
      <c r="B40" s="31" t="s">
        <v>175</v>
      </c>
      <c r="C40" s="200"/>
      <c r="D40" s="394">
        <f>'A1'!D40</f>
        <v>0</v>
      </c>
      <c r="E40" s="394">
        <f>'A1'!E40</f>
        <v>0</v>
      </c>
      <c r="F40" s="394">
        <f>'A1'!F40</f>
        <v>0</v>
      </c>
      <c r="G40" s="394">
        <f>'A1'!G40</f>
        <v>0</v>
      </c>
      <c r="H40" s="394">
        <f>'A1'!H40</f>
        <v>0</v>
      </c>
      <c r="I40" s="394">
        <f>'A1'!I40</f>
        <v>0</v>
      </c>
      <c r="J40" s="394">
        <f>'A1'!J40</f>
        <v>0</v>
      </c>
      <c r="K40" s="394">
        <f>'A1'!K40</f>
        <v>0</v>
      </c>
      <c r="L40" s="394">
        <f>'A1'!L40</f>
        <v>0</v>
      </c>
      <c r="M40" s="394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4">
        <f>'A1'!D41</f>
        <v>61.457641339999995</v>
      </c>
      <c r="E41" s="394">
        <f>'A1'!E41</f>
        <v>0</v>
      </c>
      <c r="F41" s="394">
        <f>'A1'!F41</f>
        <v>0</v>
      </c>
      <c r="G41" s="394">
        <f>'A1'!G41</f>
        <v>0</v>
      </c>
      <c r="H41" s="394">
        <f>'A1'!H41</f>
        <v>0</v>
      </c>
      <c r="I41" s="394">
        <f>'A1'!I41</f>
        <v>0</v>
      </c>
      <c r="J41" s="394">
        <f>'A1'!J41</f>
        <v>0</v>
      </c>
      <c r="K41" s="394">
        <f>'A1'!K41</f>
        <v>0</v>
      </c>
      <c r="L41" s="394">
        <f>'A1'!L41</f>
        <v>0</v>
      </c>
      <c r="M41" s="394">
        <f>'A1'!M41</f>
        <v>61.457641339999995</v>
      </c>
      <c r="N41" s="26"/>
    </row>
    <row r="42" spans="1:14" s="14" customFormat="1" ht="18.75" customHeight="1">
      <c r="A42" s="30"/>
      <c r="B42" s="466" t="s">
        <v>326</v>
      </c>
      <c r="C42" s="200"/>
      <c r="D42" s="394">
        <f>'A1'!D42</f>
        <v>4507.3095973599975</v>
      </c>
      <c r="E42" s="394">
        <f>'A1'!E42</f>
        <v>1397.4270330500001</v>
      </c>
      <c r="F42" s="394">
        <f>'A1'!F42</f>
        <v>20.096273650000004</v>
      </c>
      <c r="G42" s="394">
        <f>'A1'!G42</f>
        <v>26.653895640000005</v>
      </c>
      <c r="H42" s="394">
        <f>'A1'!H42</f>
        <v>7.28383029</v>
      </c>
      <c r="I42" s="394">
        <f>'A1'!I42</f>
        <v>0</v>
      </c>
      <c r="J42" s="394">
        <f>'A1'!J42</f>
        <v>0.14947247</v>
      </c>
      <c r="K42" s="394">
        <f>'A1'!K42</f>
        <v>6.7254508299999998</v>
      </c>
      <c r="L42" s="394">
        <f>'A1'!L42</f>
        <v>13.966274910000001</v>
      </c>
      <c r="M42" s="394">
        <f>'A1'!M42</f>
        <v>5979.611828199997</v>
      </c>
      <c r="N42" s="26"/>
    </row>
    <row r="43" spans="1:14" s="14" customFormat="1" ht="18.75" customHeight="1">
      <c r="A43" s="30"/>
      <c r="B43" s="31" t="s">
        <v>175</v>
      </c>
      <c r="C43" s="200"/>
      <c r="D43" s="394">
        <f>'A1'!D43</f>
        <v>3421.0706302099975</v>
      </c>
      <c r="E43" s="394">
        <f>'A1'!E43</f>
        <v>1353.8349295300002</v>
      </c>
      <c r="F43" s="394">
        <f>'A1'!F43</f>
        <v>20.096273650000004</v>
      </c>
      <c r="G43" s="394">
        <f>'A1'!G43</f>
        <v>26.653895640000005</v>
      </c>
      <c r="H43" s="394">
        <f>'A1'!H43</f>
        <v>7.28383029</v>
      </c>
      <c r="I43" s="394">
        <f>'A1'!I43</f>
        <v>0</v>
      </c>
      <c r="J43" s="394">
        <f>'A1'!J43</f>
        <v>0.14947247</v>
      </c>
      <c r="K43" s="394">
        <f>'A1'!K43</f>
        <v>6.7254508299999998</v>
      </c>
      <c r="L43" s="394">
        <f>'A1'!L43</f>
        <v>13.966274910000001</v>
      </c>
      <c r="M43" s="394">
        <f>'A1'!M43</f>
        <v>4849.7807575299967</v>
      </c>
      <c r="N43" s="26"/>
    </row>
    <row r="44" spans="1:14" s="14" customFormat="1" ht="18.75" customHeight="1">
      <c r="A44" s="30"/>
      <c r="B44" s="31" t="s">
        <v>176</v>
      </c>
      <c r="C44" s="200"/>
      <c r="D44" s="394">
        <f>'A1'!D44</f>
        <v>1086.2389671500002</v>
      </c>
      <c r="E44" s="394">
        <f>'A1'!E44</f>
        <v>43.592103520000002</v>
      </c>
      <c r="F44" s="394">
        <f>'A1'!F44</f>
        <v>0</v>
      </c>
      <c r="G44" s="394">
        <f>'A1'!G44</f>
        <v>0</v>
      </c>
      <c r="H44" s="394">
        <f>'A1'!H44</f>
        <v>0</v>
      </c>
      <c r="I44" s="394">
        <f>'A1'!I44</f>
        <v>0</v>
      </c>
      <c r="J44" s="394">
        <f>'A1'!J44</f>
        <v>0</v>
      </c>
      <c r="K44" s="394">
        <f>'A1'!K44</f>
        <v>0</v>
      </c>
      <c r="L44" s="394">
        <f>'A1'!L44</f>
        <v>0</v>
      </c>
      <c r="M44" s="394">
        <f>'A1'!M44</f>
        <v>1129.8310706700001</v>
      </c>
      <c r="N44" s="26"/>
    </row>
    <row r="45" spans="1:14" s="14" customFormat="1" ht="18.75" customHeight="1">
      <c r="A45" s="29"/>
      <c r="B45" s="28" t="s">
        <v>337</v>
      </c>
      <c r="C45" s="200"/>
      <c r="D45" s="448">
        <f>'A1'!D45</f>
        <v>6208.520579100018</v>
      </c>
      <c r="E45" s="448">
        <f>'A1'!E45</f>
        <v>63.719092989999922</v>
      </c>
      <c r="F45" s="448">
        <f>'A1'!F45</f>
        <v>0</v>
      </c>
      <c r="G45" s="448">
        <f>'A1'!G45</f>
        <v>0</v>
      </c>
      <c r="H45" s="448">
        <f>'A1'!H45</f>
        <v>0</v>
      </c>
      <c r="I45" s="448">
        <f>'A1'!I45</f>
        <v>0</v>
      </c>
      <c r="J45" s="448">
        <f>'A1'!J45</f>
        <v>0</v>
      </c>
      <c r="K45" s="448">
        <f>'A1'!K45</f>
        <v>0</v>
      </c>
      <c r="L45" s="448">
        <f>'A1'!L45</f>
        <v>0</v>
      </c>
      <c r="M45" s="448">
        <f>'A1'!M45</f>
        <v>6272.2396720900178</v>
      </c>
      <c r="N45" s="26"/>
    </row>
    <row r="46" spans="1:14" s="14" customFormat="1" ht="18.75" customHeight="1">
      <c r="A46" s="30"/>
      <c r="B46" s="31" t="s">
        <v>338</v>
      </c>
      <c r="C46" s="200"/>
      <c r="D46" s="394">
        <f>'A1'!D46</f>
        <v>5918.2076645000179</v>
      </c>
      <c r="E46" s="394">
        <f>'A1'!E46</f>
        <v>63.719092989999922</v>
      </c>
      <c r="F46" s="394">
        <f>'A1'!F46</f>
        <v>0</v>
      </c>
      <c r="G46" s="394">
        <f>'A1'!G46</f>
        <v>0</v>
      </c>
      <c r="H46" s="394">
        <f>'A1'!H46</f>
        <v>0</v>
      </c>
      <c r="I46" s="394">
        <f>'A1'!I46</f>
        <v>0</v>
      </c>
      <c r="J46" s="394">
        <f>'A1'!J46</f>
        <v>0</v>
      </c>
      <c r="K46" s="394">
        <f>'A1'!K46</f>
        <v>0</v>
      </c>
      <c r="L46" s="394">
        <f>'A1'!L46</f>
        <v>0</v>
      </c>
      <c r="M46" s="394">
        <f>'A1'!M46</f>
        <v>5981.9267574900177</v>
      </c>
      <c r="N46" s="26"/>
    </row>
    <row r="47" spans="1:14" s="14" customFormat="1" ht="18.75" customHeight="1">
      <c r="A47" s="30"/>
      <c r="B47" s="31" t="s">
        <v>339</v>
      </c>
      <c r="C47" s="200"/>
      <c r="D47" s="394">
        <f>'A1'!D47</f>
        <v>290.3129146</v>
      </c>
      <c r="E47" s="394">
        <f>'A1'!E47</f>
        <v>0</v>
      </c>
      <c r="F47" s="394">
        <f>'A1'!F47</f>
        <v>0</v>
      </c>
      <c r="G47" s="394">
        <f>'A1'!G47</f>
        <v>0</v>
      </c>
      <c r="H47" s="394">
        <f>'A1'!H47</f>
        <v>0</v>
      </c>
      <c r="I47" s="394">
        <f>'A1'!I47</f>
        <v>0</v>
      </c>
      <c r="J47" s="394">
        <f>'A1'!J47</f>
        <v>0</v>
      </c>
      <c r="K47" s="394">
        <f>'A1'!K47</f>
        <v>0</v>
      </c>
      <c r="L47" s="394">
        <f>'A1'!L47</f>
        <v>0</v>
      </c>
      <c r="M47" s="394">
        <f>'A1'!M47</f>
        <v>290.3129146</v>
      </c>
      <c r="N47" s="26"/>
    </row>
    <row r="48" spans="1:14" s="14" customFormat="1" ht="18.75" customHeight="1">
      <c r="A48" s="29"/>
      <c r="B48" s="12" t="s">
        <v>174</v>
      </c>
      <c r="C48" s="12"/>
      <c r="D48" s="394">
        <f>'A1'!D48</f>
        <v>15685.058373970012</v>
      </c>
      <c r="E48" s="394">
        <f>'A1'!E48</f>
        <v>1781.8098033000001</v>
      </c>
      <c r="F48" s="394">
        <f>'A1'!F48</f>
        <v>35.366923570000004</v>
      </c>
      <c r="G48" s="394">
        <f>'A1'!G48</f>
        <v>28.796703670000007</v>
      </c>
      <c r="H48" s="394">
        <f>'A1'!H48</f>
        <v>7.28383029</v>
      </c>
      <c r="I48" s="394">
        <f>'A1'!I48</f>
        <v>0</v>
      </c>
      <c r="J48" s="394">
        <f>'A1'!J48</f>
        <v>0.14947247</v>
      </c>
      <c r="K48" s="394">
        <f>'A1'!K48</f>
        <v>6.7254508299999998</v>
      </c>
      <c r="L48" s="394">
        <f>'A1'!L48</f>
        <v>13.966274910000001</v>
      </c>
      <c r="M48" s="394">
        <f>'A1'!M48</f>
        <v>17559.156833010009</v>
      </c>
      <c r="N48" s="26"/>
    </row>
    <row r="49" spans="1:24" s="14" customFormat="1" ht="18.75" customHeight="1">
      <c r="A49" s="32"/>
      <c r="B49" s="33" t="s">
        <v>178</v>
      </c>
      <c r="C49" s="201"/>
      <c r="D49" s="394">
        <f>'A1'!D49</f>
        <v>0</v>
      </c>
      <c r="E49" s="394">
        <f>'A1'!E49</f>
        <v>0</v>
      </c>
      <c r="F49" s="394">
        <f>'A1'!F49</f>
        <v>0</v>
      </c>
      <c r="G49" s="394">
        <f>'A1'!G49</f>
        <v>0</v>
      </c>
      <c r="H49" s="394">
        <f>'A1'!H49</f>
        <v>0</v>
      </c>
      <c r="I49" s="394">
        <f>'A1'!I49</f>
        <v>0</v>
      </c>
      <c r="J49" s="394">
        <f>'A1'!J49</f>
        <v>0</v>
      </c>
      <c r="K49" s="394">
        <f>'A1'!K49</f>
        <v>0</v>
      </c>
      <c r="L49" s="394">
        <f>'A1'!L49</f>
        <v>0</v>
      </c>
      <c r="M49" s="394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4">
        <f>'A1'!D50</f>
        <v>360.2952246100001</v>
      </c>
      <c r="E50" s="394">
        <f>'A1'!E50</f>
        <v>231.01321197999999</v>
      </c>
      <c r="F50" s="394">
        <f>'A1'!F50</f>
        <v>0</v>
      </c>
      <c r="G50" s="394">
        <f>'A1'!G50</f>
        <v>3.4888223100000002</v>
      </c>
      <c r="H50" s="394">
        <f>'A1'!H50</f>
        <v>0</v>
      </c>
      <c r="I50" s="394">
        <f>'A1'!I50</f>
        <v>0</v>
      </c>
      <c r="J50" s="394">
        <f>'A1'!J50</f>
        <v>0</v>
      </c>
      <c r="K50" s="394">
        <f>'A1'!K50</f>
        <v>0</v>
      </c>
      <c r="L50" s="394">
        <f>'A1'!L50</f>
        <v>0.78438721</v>
      </c>
      <c r="M50" s="394">
        <f>'A1'!M50</f>
        <v>595.58164611000018</v>
      </c>
      <c r="N50" s="26"/>
    </row>
    <row r="51" spans="1:24" s="14" customFormat="1" ht="18.75" customHeight="1">
      <c r="A51" s="29"/>
      <c r="B51" s="12" t="s">
        <v>180</v>
      </c>
      <c r="C51" s="201"/>
      <c r="D51" s="394">
        <f>'A1'!D51</f>
        <v>13858.794978299877</v>
      </c>
      <c r="E51" s="394">
        <f>'A1'!E51</f>
        <v>1460.2249961199993</v>
      </c>
      <c r="F51" s="394">
        <f>'A1'!F51</f>
        <v>35.366923570000012</v>
      </c>
      <c r="G51" s="394">
        <f>'A1'!G51</f>
        <v>25.307881360000007</v>
      </c>
      <c r="H51" s="394">
        <f>'A1'!H51</f>
        <v>7.28383029</v>
      </c>
      <c r="I51" s="394">
        <f>'A1'!I51</f>
        <v>0</v>
      </c>
      <c r="J51" s="394">
        <f>'A1'!J51</f>
        <v>0.14947247</v>
      </c>
      <c r="K51" s="394">
        <f>'A1'!K51</f>
        <v>6.7254508299999998</v>
      </c>
      <c r="L51" s="394">
        <f>'A1'!L51</f>
        <v>13.181887700000001</v>
      </c>
      <c r="M51" s="394">
        <f>'A1'!M51</f>
        <v>15407.035420639877</v>
      </c>
      <c r="N51" s="26"/>
    </row>
    <row r="52" spans="1:24" s="14" customFormat="1" ht="18.75" customHeight="1">
      <c r="A52" s="29"/>
      <c r="B52" s="12" t="s">
        <v>181</v>
      </c>
      <c r="C52" s="201"/>
      <c r="D52" s="394">
        <f>'A1'!D52</f>
        <v>1465.9681710600003</v>
      </c>
      <c r="E52" s="394">
        <f>'A1'!E52</f>
        <v>90.571595200000004</v>
      </c>
      <c r="F52" s="394">
        <f>'A1'!F52</f>
        <v>0</v>
      </c>
      <c r="G52" s="394">
        <f>'A1'!G52</f>
        <v>0</v>
      </c>
      <c r="H52" s="394">
        <f>'A1'!H52</f>
        <v>0</v>
      </c>
      <c r="I52" s="394">
        <f>'A1'!I52</f>
        <v>0</v>
      </c>
      <c r="J52" s="394">
        <f>'A1'!J52</f>
        <v>0</v>
      </c>
      <c r="K52" s="394">
        <f>'A1'!K52</f>
        <v>0</v>
      </c>
      <c r="L52" s="394">
        <f>'A1'!L52</f>
        <v>0</v>
      </c>
      <c r="M52" s="394">
        <f>'A1'!M52</f>
        <v>1556.5397662600003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4">
        <f>'A1'!D53</f>
        <v>0</v>
      </c>
      <c r="E53" s="394">
        <f>'A1'!E53</f>
        <v>0</v>
      </c>
      <c r="F53" s="394">
        <f>'A1'!F53</f>
        <v>0</v>
      </c>
      <c r="G53" s="394">
        <f>'A1'!G53</f>
        <v>0</v>
      </c>
      <c r="H53" s="394">
        <f>'A1'!H53</f>
        <v>0</v>
      </c>
      <c r="I53" s="394">
        <f>'A1'!I53</f>
        <v>0</v>
      </c>
      <c r="J53" s="394">
        <f>'A1'!J53</f>
        <v>0</v>
      </c>
      <c r="K53" s="394">
        <f>'A1'!K53</f>
        <v>0</v>
      </c>
      <c r="L53" s="394">
        <f>'A1'!L53</f>
        <v>0</v>
      </c>
      <c r="M53" s="394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4">
        <f>'A1'!D54</f>
        <v>0</v>
      </c>
      <c r="E54" s="394">
        <f>'A1'!E54</f>
        <v>0</v>
      </c>
      <c r="F54" s="394">
        <f>'A1'!F54</f>
        <v>0</v>
      </c>
      <c r="G54" s="394">
        <f>'A1'!G54</f>
        <v>0</v>
      </c>
      <c r="H54" s="394">
        <f>'A1'!H54</f>
        <v>0</v>
      </c>
      <c r="I54" s="394">
        <f>'A1'!I54</f>
        <v>0</v>
      </c>
      <c r="J54" s="394">
        <f>'A1'!J54</f>
        <v>0</v>
      </c>
      <c r="K54" s="394">
        <f>'A1'!K54</f>
        <v>0</v>
      </c>
      <c r="L54" s="394">
        <f>'A1'!L54</f>
        <v>0</v>
      </c>
      <c r="M54" s="394">
        <f>'A1'!M54</f>
        <v>0</v>
      </c>
      <c r="N54" s="26"/>
    </row>
    <row r="55" spans="1:24" s="14" customFormat="1" ht="18.75" customHeight="1">
      <c r="A55" s="27"/>
      <c r="B55" s="28" t="s">
        <v>336</v>
      </c>
      <c r="C55" s="48"/>
      <c r="D55" s="448">
        <f>'A1'!D55</f>
        <v>368412.82366443996</v>
      </c>
      <c r="E55" s="448">
        <f>'A1'!E55</f>
        <v>29477.364436099957</v>
      </c>
      <c r="F55" s="448">
        <f>'A1'!F55</f>
        <v>0.51386504</v>
      </c>
      <c r="G55" s="448">
        <f>'A1'!G55</f>
        <v>123.71706899</v>
      </c>
      <c r="H55" s="448">
        <f>'A1'!H55</f>
        <v>6.8136278700000013</v>
      </c>
      <c r="I55" s="448">
        <f>'A1'!I55</f>
        <v>0</v>
      </c>
      <c r="J55" s="448">
        <f>'A1'!J55</f>
        <v>7.3692229999999997E-2</v>
      </c>
      <c r="K55" s="448">
        <f>'A1'!K55</f>
        <v>1.05959414</v>
      </c>
      <c r="L55" s="448">
        <f>'A1'!L55</f>
        <v>0</v>
      </c>
      <c r="M55" s="448">
        <f>'A1'!M55</f>
        <v>398022.36594880989</v>
      </c>
      <c r="N55" s="26"/>
    </row>
    <row r="56" spans="1:24" s="14" customFormat="1" ht="18.75" customHeight="1">
      <c r="A56" s="29"/>
      <c r="B56" s="12" t="s">
        <v>328</v>
      </c>
      <c r="C56" s="200"/>
      <c r="D56" s="394">
        <f>'A1'!D56</f>
        <v>241661.6497133103</v>
      </c>
      <c r="E56" s="394">
        <f>'A1'!E56</f>
        <v>17340.880448279957</v>
      </c>
      <c r="F56" s="394">
        <f>'A1'!F56</f>
        <v>0.51386504</v>
      </c>
      <c r="G56" s="394">
        <f>'A1'!G56</f>
        <v>56.182529779999996</v>
      </c>
      <c r="H56" s="394">
        <f>'A1'!H56</f>
        <v>0</v>
      </c>
      <c r="I56" s="394">
        <f>'A1'!I56</f>
        <v>0</v>
      </c>
      <c r="J56" s="394">
        <f>'A1'!J56</f>
        <v>0</v>
      </c>
      <c r="K56" s="394">
        <f>'A1'!K56</f>
        <v>0</v>
      </c>
      <c r="L56" s="394">
        <f>'A1'!L56</f>
        <v>0</v>
      </c>
      <c r="M56" s="394">
        <f>'A1'!M56</f>
        <v>259059.22655641026</v>
      </c>
      <c r="N56" s="26"/>
    </row>
    <row r="57" spans="1:24" s="14" customFormat="1" ht="18.75" customHeight="1">
      <c r="A57" s="30"/>
      <c r="B57" s="31" t="s">
        <v>175</v>
      </c>
      <c r="C57" s="200"/>
      <c r="D57" s="394">
        <f>'A1'!D57</f>
        <v>141228.31322261051</v>
      </c>
      <c r="E57" s="394">
        <f>'A1'!E57</f>
        <v>16443.506990269958</v>
      </c>
      <c r="F57" s="394">
        <f>'A1'!F57</f>
        <v>0</v>
      </c>
      <c r="G57" s="394">
        <f>'A1'!G57</f>
        <v>0</v>
      </c>
      <c r="H57" s="394">
        <f>'A1'!H57</f>
        <v>0</v>
      </c>
      <c r="I57" s="394">
        <f>'A1'!I57</f>
        <v>0</v>
      </c>
      <c r="J57" s="394">
        <f>'A1'!J57</f>
        <v>0</v>
      </c>
      <c r="K57" s="394">
        <f>'A1'!K57</f>
        <v>0</v>
      </c>
      <c r="L57" s="394">
        <f>'A1'!L57</f>
        <v>0</v>
      </c>
      <c r="M57" s="394">
        <f>'A1'!M57</f>
        <v>157671.82021288047</v>
      </c>
      <c r="N57" s="26"/>
    </row>
    <row r="58" spans="1:24" s="14" customFormat="1" ht="18.75" customHeight="1">
      <c r="A58" s="30"/>
      <c r="B58" s="31" t="s">
        <v>176</v>
      </c>
      <c r="C58" s="200"/>
      <c r="D58" s="394">
        <f>'A1'!D58</f>
        <v>100433.3364906998</v>
      </c>
      <c r="E58" s="394">
        <f>'A1'!E58</f>
        <v>897.37345801000038</v>
      </c>
      <c r="F58" s="394">
        <f>'A1'!F58</f>
        <v>0.51386504</v>
      </c>
      <c r="G58" s="394">
        <f>'A1'!G58</f>
        <v>56.182529779999996</v>
      </c>
      <c r="H58" s="394">
        <f>'A1'!H58</f>
        <v>0</v>
      </c>
      <c r="I58" s="394">
        <f>'A1'!I58</f>
        <v>0</v>
      </c>
      <c r="J58" s="394">
        <f>'A1'!J58</f>
        <v>0</v>
      </c>
      <c r="K58" s="394">
        <f>'A1'!K58</f>
        <v>0</v>
      </c>
      <c r="L58" s="394">
        <f>'A1'!L58</f>
        <v>0</v>
      </c>
      <c r="M58" s="394">
        <f>'A1'!M58</f>
        <v>101387.4063435298</v>
      </c>
      <c r="N58" s="26"/>
    </row>
    <row r="59" spans="1:24" s="14" customFormat="1" ht="18.75" customHeight="1">
      <c r="A59" s="30"/>
      <c r="B59" s="12" t="s">
        <v>177</v>
      </c>
      <c r="C59" s="200"/>
      <c r="D59" s="394">
        <f>'A1'!D59</f>
        <v>93581.053272659658</v>
      </c>
      <c r="E59" s="394">
        <f>'A1'!E59</f>
        <v>10747.404860789999</v>
      </c>
      <c r="F59" s="394">
        <f>'A1'!F59</f>
        <v>0</v>
      </c>
      <c r="G59" s="394">
        <f>'A1'!G59</f>
        <v>2.4194179099999999</v>
      </c>
      <c r="H59" s="394">
        <f>'A1'!H59</f>
        <v>0</v>
      </c>
      <c r="I59" s="394">
        <f>'A1'!I59</f>
        <v>0</v>
      </c>
      <c r="J59" s="394">
        <f>'A1'!J59</f>
        <v>0</v>
      </c>
      <c r="K59" s="394">
        <f>'A1'!K59</f>
        <v>0</v>
      </c>
      <c r="L59" s="394">
        <f>'A1'!L59</f>
        <v>0</v>
      </c>
      <c r="M59" s="394">
        <f>'A1'!M59</f>
        <v>104330.87755135966</v>
      </c>
      <c r="N59" s="26"/>
    </row>
    <row r="60" spans="1:24" s="14" customFormat="1" ht="18.75" customHeight="1">
      <c r="A60" s="30"/>
      <c r="B60" s="31" t="s">
        <v>175</v>
      </c>
      <c r="C60" s="200"/>
      <c r="D60" s="394">
        <f>'A1'!D60</f>
        <v>31315.677482299998</v>
      </c>
      <c r="E60" s="394">
        <f>'A1'!E60</f>
        <v>6280.0181482599955</v>
      </c>
      <c r="F60" s="394">
        <f>'A1'!F60</f>
        <v>0</v>
      </c>
      <c r="G60" s="394">
        <f>'A1'!G60</f>
        <v>2.4194179099999999</v>
      </c>
      <c r="H60" s="394">
        <f>'A1'!H60</f>
        <v>0</v>
      </c>
      <c r="I60" s="394">
        <f>'A1'!I60</f>
        <v>0</v>
      </c>
      <c r="J60" s="394">
        <f>'A1'!J60</f>
        <v>0</v>
      </c>
      <c r="K60" s="394">
        <f>'A1'!K60</f>
        <v>0</v>
      </c>
      <c r="L60" s="394">
        <f>'A1'!L60</f>
        <v>0</v>
      </c>
      <c r="M60" s="394">
        <f>'A1'!M60</f>
        <v>37598.115048469997</v>
      </c>
      <c r="N60" s="26"/>
    </row>
    <row r="61" spans="1:24" s="14" customFormat="1" ht="18.75" customHeight="1">
      <c r="A61" s="30"/>
      <c r="B61" s="31" t="s">
        <v>176</v>
      </c>
      <c r="C61" s="200"/>
      <c r="D61" s="394">
        <f>'A1'!D61</f>
        <v>62265.375790359656</v>
      </c>
      <c r="E61" s="394">
        <f>'A1'!E61</f>
        <v>4467.386712530003</v>
      </c>
      <c r="F61" s="394">
        <f>'A1'!F61</f>
        <v>0</v>
      </c>
      <c r="G61" s="394">
        <f>'A1'!G61</f>
        <v>0</v>
      </c>
      <c r="H61" s="394">
        <f>'A1'!H61</f>
        <v>0</v>
      </c>
      <c r="I61" s="394">
        <f>'A1'!I61</f>
        <v>0</v>
      </c>
      <c r="J61" s="394">
        <f>'A1'!J61</f>
        <v>0</v>
      </c>
      <c r="K61" s="394">
        <f>'A1'!K61</f>
        <v>0</v>
      </c>
      <c r="L61" s="394">
        <f>'A1'!L61</f>
        <v>0</v>
      </c>
      <c r="M61" s="394">
        <f>'A1'!M61</f>
        <v>66732.762502889658</v>
      </c>
      <c r="N61" s="26"/>
    </row>
    <row r="62" spans="1:24" s="14" customFormat="1" ht="18.75" customHeight="1">
      <c r="A62" s="29"/>
      <c r="B62" s="466" t="s">
        <v>327</v>
      </c>
      <c r="C62" s="200"/>
      <c r="D62" s="394">
        <f>'A1'!D62</f>
        <v>15826.947086750002</v>
      </c>
      <c r="E62" s="394">
        <f>'A1'!E62</f>
        <v>0</v>
      </c>
      <c r="F62" s="394">
        <f>'A1'!F62</f>
        <v>0</v>
      </c>
      <c r="G62" s="394">
        <f>'A1'!G62</f>
        <v>0</v>
      </c>
      <c r="H62" s="394">
        <f>'A1'!H62</f>
        <v>0</v>
      </c>
      <c r="I62" s="394">
        <f>'A1'!I62</f>
        <v>0</v>
      </c>
      <c r="J62" s="394">
        <f>'A1'!J62</f>
        <v>0</v>
      </c>
      <c r="K62" s="394">
        <f>'A1'!K62</f>
        <v>0</v>
      </c>
      <c r="L62" s="394">
        <f>'A1'!L62</f>
        <v>0</v>
      </c>
      <c r="M62" s="394">
        <f>'A1'!M62</f>
        <v>15826.947086750002</v>
      </c>
      <c r="N62" s="26"/>
    </row>
    <row r="63" spans="1:24" s="14" customFormat="1" ht="18.75" customHeight="1">
      <c r="A63" s="30"/>
      <c r="B63" s="31" t="s">
        <v>175</v>
      </c>
      <c r="C63" s="200"/>
      <c r="D63" s="394">
        <f>'A1'!D63</f>
        <v>4460.3760537700018</v>
      </c>
      <c r="E63" s="394">
        <f>'A1'!E63</f>
        <v>0</v>
      </c>
      <c r="F63" s="394">
        <f>'A1'!F63</f>
        <v>0</v>
      </c>
      <c r="G63" s="394">
        <f>'A1'!G63</f>
        <v>0</v>
      </c>
      <c r="H63" s="394">
        <f>'A1'!H63</f>
        <v>0</v>
      </c>
      <c r="I63" s="394">
        <f>'A1'!I63</f>
        <v>0</v>
      </c>
      <c r="J63" s="394">
        <f>'A1'!J63</f>
        <v>0</v>
      </c>
      <c r="K63" s="394">
        <f>'A1'!K63</f>
        <v>0</v>
      </c>
      <c r="L63" s="394">
        <f>'A1'!L63</f>
        <v>0</v>
      </c>
      <c r="M63" s="394">
        <f>'A1'!M63</f>
        <v>4460.3760537700018</v>
      </c>
      <c r="N63" s="26"/>
    </row>
    <row r="64" spans="1:24" s="14" customFormat="1" ht="18.75" customHeight="1">
      <c r="A64" s="30"/>
      <c r="B64" s="31" t="s">
        <v>176</v>
      </c>
      <c r="C64" s="200"/>
      <c r="D64" s="394">
        <f>'A1'!D64</f>
        <v>11366.57103298</v>
      </c>
      <c r="E64" s="394">
        <f>'A1'!E64</f>
        <v>0</v>
      </c>
      <c r="F64" s="394">
        <f>'A1'!F64</f>
        <v>0</v>
      </c>
      <c r="G64" s="394">
        <f>'A1'!G64</f>
        <v>0</v>
      </c>
      <c r="H64" s="394">
        <f>'A1'!H64</f>
        <v>0</v>
      </c>
      <c r="I64" s="394">
        <f>'A1'!I64</f>
        <v>0</v>
      </c>
      <c r="J64" s="394">
        <f>'A1'!J64</f>
        <v>0</v>
      </c>
      <c r="K64" s="394">
        <f>'A1'!K64</f>
        <v>0</v>
      </c>
      <c r="L64" s="394">
        <f>'A1'!L64</f>
        <v>0</v>
      </c>
      <c r="M64" s="394">
        <f>'A1'!M64</f>
        <v>11366.57103298</v>
      </c>
      <c r="N64" s="26"/>
    </row>
    <row r="65" spans="1:28" s="14" customFormat="1" ht="18.75" customHeight="1">
      <c r="A65" s="30"/>
      <c r="B65" s="466" t="s">
        <v>326</v>
      </c>
      <c r="C65" s="200"/>
      <c r="D65" s="394">
        <f>'A1'!D65</f>
        <v>17343.173591720006</v>
      </c>
      <c r="E65" s="394">
        <f>'A1'!E65</f>
        <v>1389.0791270299994</v>
      </c>
      <c r="F65" s="394">
        <f>'A1'!F65</f>
        <v>0</v>
      </c>
      <c r="G65" s="394">
        <f>'A1'!G65</f>
        <v>65.115121299999998</v>
      </c>
      <c r="H65" s="394">
        <f>'A1'!H65</f>
        <v>6.8136278700000013</v>
      </c>
      <c r="I65" s="394">
        <f>'A1'!I65</f>
        <v>0</v>
      </c>
      <c r="J65" s="394">
        <f>'A1'!J65</f>
        <v>7.3692229999999997E-2</v>
      </c>
      <c r="K65" s="394">
        <f>'A1'!K65</f>
        <v>1.05959414</v>
      </c>
      <c r="L65" s="394">
        <f>'A1'!L65</f>
        <v>0</v>
      </c>
      <c r="M65" s="394">
        <f>'A1'!M65</f>
        <v>18805.314754290004</v>
      </c>
      <c r="N65" s="26"/>
    </row>
    <row r="66" spans="1:28" s="14" customFormat="1" ht="18.75" customHeight="1">
      <c r="A66" s="30"/>
      <c r="B66" s="31" t="s">
        <v>175</v>
      </c>
      <c r="C66" s="200"/>
      <c r="D66" s="394">
        <f>'A1'!D66</f>
        <v>3487.7533970099989</v>
      </c>
      <c r="E66" s="394">
        <f>'A1'!E66</f>
        <v>1381.1726523699995</v>
      </c>
      <c r="F66" s="394">
        <f>'A1'!F66</f>
        <v>0</v>
      </c>
      <c r="G66" s="394">
        <f>'A1'!G66</f>
        <v>65.115121299999998</v>
      </c>
      <c r="H66" s="394">
        <f>'A1'!H66</f>
        <v>6.8136278700000013</v>
      </c>
      <c r="I66" s="394">
        <f>'A1'!I66</f>
        <v>0</v>
      </c>
      <c r="J66" s="394">
        <f>'A1'!J66</f>
        <v>7.3692229999999997E-2</v>
      </c>
      <c r="K66" s="394">
        <f>'A1'!K66</f>
        <v>1.05959414</v>
      </c>
      <c r="L66" s="394">
        <f>'A1'!L66</f>
        <v>0</v>
      </c>
      <c r="M66" s="394">
        <f>'A1'!M66</f>
        <v>4941.988084919999</v>
      </c>
      <c r="N66" s="26"/>
    </row>
    <row r="67" spans="1:28" s="14" customFormat="1" ht="18.75" customHeight="1">
      <c r="A67" s="30"/>
      <c r="B67" s="31" t="s">
        <v>176</v>
      </c>
      <c r="C67" s="200"/>
      <c r="D67" s="394">
        <f>'A1'!D67</f>
        <v>13855.420194710008</v>
      </c>
      <c r="E67" s="394">
        <f>'A1'!E67</f>
        <v>7.9064746600000015</v>
      </c>
      <c r="F67" s="394">
        <f>'A1'!F67</f>
        <v>0</v>
      </c>
      <c r="G67" s="394">
        <f>'A1'!G67</f>
        <v>0</v>
      </c>
      <c r="H67" s="394">
        <f>'A1'!H67</f>
        <v>0</v>
      </c>
      <c r="I67" s="394">
        <f>'A1'!I67</f>
        <v>0</v>
      </c>
      <c r="J67" s="394">
        <f>'A1'!J67</f>
        <v>0</v>
      </c>
      <c r="K67" s="394">
        <f>'A1'!K67</f>
        <v>0</v>
      </c>
      <c r="L67" s="394">
        <f>'A1'!L67</f>
        <v>0</v>
      </c>
      <c r="M67" s="394">
        <f>'A1'!M67</f>
        <v>13863.326669370008</v>
      </c>
      <c r="N67" s="26"/>
    </row>
    <row r="68" spans="1:28" s="14" customFormat="1" ht="18.75" customHeight="1">
      <c r="A68" s="29"/>
      <c r="B68" s="28" t="s">
        <v>337</v>
      </c>
      <c r="C68" s="200"/>
      <c r="D68" s="448">
        <f>'A1'!D68</f>
        <v>129345.09451340002</v>
      </c>
      <c r="E68" s="448">
        <f>'A1'!E68</f>
        <v>33130.178860619999</v>
      </c>
      <c r="F68" s="448">
        <f>'A1'!F68</f>
        <v>0</v>
      </c>
      <c r="G68" s="448">
        <f>'A1'!G68</f>
        <v>0</v>
      </c>
      <c r="H68" s="448">
        <f>'A1'!H68</f>
        <v>0</v>
      </c>
      <c r="I68" s="448">
        <f>'A1'!I68</f>
        <v>0</v>
      </c>
      <c r="J68" s="448">
        <f>'A1'!J68</f>
        <v>0</v>
      </c>
      <c r="K68" s="448">
        <f>'A1'!K68</f>
        <v>0</v>
      </c>
      <c r="L68" s="448">
        <f>'A1'!L68</f>
        <v>0</v>
      </c>
      <c r="M68" s="448">
        <f>'A1'!M68</f>
        <v>162475.27337402001</v>
      </c>
      <c r="N68" s="26"/>
    </row>
    <row r="69" spans="1:28" s="14" customFormat="1" ht="18.75" customHeight="1">
      <c r="A69" s="30"/>
      <c r="B69" s="31" t="s">
        <v>338</v>
      </c>
      <c r="C69" s="200"/>
      <c r="D69" s="394">
        <f>'A1'!D69</f>
        <v>129345.09451340002</v>
      </c>
      <c r="E69" s="394">
        <f>'A1'!E69</f>
        <v>33130.178860619999</v>
      </c>
      <c r="F69" s="394">
        <f>'A1'!F69</f>
        <v>0</v>
      </c>
      <c r="G69" s="394">
        <f>'A1'!G69</f>
        <v>0</v>
      </c>
      <c r="H69" s="394">
        <f>'A1'!H69</f>
        <v>0</v>
      </c>
      <c r="I69" s="394">
        <f>'A1'!I69</f>
        <v>0</v>
      </c>
      <c r="J69" s="394">
        <f>'A1'!J69</f>
        <v>0</v>
      </c>
      <c r="K69" s="394">
        <f>'A1'!K69</f>
        <v>0</v>
      </c>
      <c r="L69" s="394">
        <f>'A1'!L69</f>
        <v>0</v>
      </c>
      <c r="M69" s="394">
        <f>'A1'!M69</f>
        <v>162475.27337402001</v>
      </c>
      <c r="N69" s="26"/>
    </row>
    <row r="70" spans="1:28" s="14" customFormat="1" ht="18.75" customHeight="1">
      <c r="A70" s="30"/>
      <c r="B70" s="31" t="s">
        <v>339</v>
      </c>
      <c r="C70" s="200"/>
      <c r="D70" s="394">
        <f>'A1'!D70</f>
        <v>0</v>
      </c>
      <c r="E70" s="394">
        <f>'A1'!E70</f>
        <v>0</v>
      </c>
      <c r="F70" s="394">
        <f>'A1'!F70</f>
        <v>0</v>
      </c>
      <c r="G70" s="394">
        <f>'A1'!G70</f>
        <v>0</v>
      </c>
      <c r="H70" s="394">
        <f>'A1'!H70</f>
        <v>0</v>
      </c>
      <c r="I70" s="394">
        <f>'A1'!I70</f>
        <v>0</v>
      </c>
      <c r="J70" s="394">
        <f>'A1'!J70</f>
        <v>0</v>
      </c>
      <c r="K70" s="394">
        <f>'A1'!K70</f>
        <v>0</v>
      </c>
      <c r="L70" s="394">
        <f>'A1'!L70</f>
        <v>0</v>
      </c>
      <c r="M70" s="394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4">
        <f>'A1'!D71</f>
        <v>497757.91817783995</v>
      </c>
      <c r="E71" s="394">
        <f>'A1'!E71</f>
        <v>62607.543296719959</v>
      </c>
      <c r="F71" s="394">
        <f>'A1'!F71</f>
        <v>0.51386504</v>
      </c>
      <c r="G71" s="394">
        <f>'A1'!G71</f>
        <v>123.71706899</v>
      </c>
      <c r="H71" s="394">
        <f>'A1'!H71</f>
        <v>6.8136278700000013</v>
      </c>
      <c r="I71" s="394">
        <f>'A1'!I71</f>
        <v>0</v>
      </c>
      <c r="J71" s="394">
        <f>'A1'!J71</f>
        <v>7.3692229999999997E-2</v>
      </c>
      <c r="K71" s="394">
        <f>'A1'!K71</f>
        <v>1.05959414</v>
      </c>
      <c r="L71" s="394">
        <f>'A1'!L71</f>
        <v>0</v>
      </c>
      <c r="M71" s="394">
        <f>'A1'!M71</f>
        <v>560497.63932283013</v>
      </c>
      <c r="N71" s="26"/>
    </row>
    <row r="72" spans="1:28" s="14" customFormat="1" ht="18.75" customHeight="1">
      <c r="A72" s="32"/>
      <c r="B72" s="33" t="s">
        <v>252</v>
      </c>
      <c r="C72" s="201"/>
      <c r="D72" s="394">
        <f>'A1'!D72</f>
        <v>0</v>
      </c>
      <c r="E72" s="394">
        <f>'A1'!E72</f>
        <v>0</v>
      </c>
      <c r="F72" s="394">
        <f>'A1'!F72</f>
        <v>0</v>
      </c>
      <c r="G72" s="394">
        <f>'A1'!G72</f>
        <v>0</v>
      </c>
      <c r="H72" s="394">
        <f>'A1'!H72</f>
        <v>0</v>
      </c>
      <c r="I72" s="394">
        <f>'A1'!I72</f>
        <v>0</v>
      </c>
      <c r="J72" s="394">
        <f>'A1'!J72</f>
        <v>0</v>
      </c>
      <c r="K72" s="394">
        <f>'A1'!K72</f>
        <v>0</v>
      </c>
      <c r="L72" s="394">
        <f>'A1'!L72</f>
        <v>0</v>
      </c>
      <c r="M72" s="394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4">
        <f>'A1'!D73</f>
        <v>489420.71429813805</v>
      </c>
      <c r="E73" s="394">
        <f>'A1'!E73</f>
        <v>62353.257669360115</v>
      </c>
      <c r="F73" s="394">
        <f>'A1'!F73</f>
        <v>0.25599007000000001</v>
      </c>
      <c r="G73" s="394">
        <f>'A1'!G73</f>
        <v>76.778131819999984</v>
      </c>
      <c r="H73" s="394">
        <f>'A1'!H73</f>
        <v>3.4024267699999999</v>
      </c>
      <c r="I73" s="394">
        <f>'A1'!I73</f>
        <v>0</v>
      </c>
      <c r="J73" s="394">
        <f>'A1'!J73</f>
        <v>0</v>
      </c>
      <c r="K73" s="394">
        <f>'A1'!K73</f>
        <v>0.52922859999999994</v>
      </c>
      <c r="L73" s="394">
        <f>'A1'!L73</f>
        <v>0</v>
      </c>
      <c r="M73" s="394">
        <f>'A1'!M73</f>
        <v>551854.93774475821</v>
      </c>
      <c r="N73" s="26"/>
    </row>
    <row r="74" spans="1:28" s="14" customFormat="1" ht="18.75" customHeight="1">
      <c r="A74" s="29"/>
      <c r="B74" s="12" t="s">
        <v>180</v>
      </c>
      <c r="C74" s="201"/>
      <c r="D74" s="394">
        <f>'A1'!D74</f>
        <v>8177.0205083299979</v>
      </c>
      <c r="E74" s="394">
        <f>'A1'!E74</f>
        <v>204.57421841999994</v>
      </c>
      <c r="F74" s="394">
        <f>'A1'!F74</f>
        <v>0.25787496999999998</v>
      </c>
      <c r="G74" s="394">
        <f>'A1'!G74</f>
        <v>46.938937170000017</v>
      </c>
      <c r="H74" s="394">
        <f>'A1'!H74</f>
        <v>3.4112011</v>
      </c>
      <c r="I74" s="394">
        <f>'A1'!I74</f>
        <v>0</v>
      </c>
      <c r="J74" s="394">
        <f>'A1'!J74</f>
        <v>7.3692229999999997E-2</v>
      </c>
      <c r="K74" s="394">
        <f>'A1'!K74</f>
        <v>0.53036554000000002</v>
      </c>
      <c r="L74" s="394">
        <f>'A1'!L74</f>
        <v>0</v>
      </c>
      <c r="M74" s="394">
        <f>'A1'!M74</f>
        <v>8432.8067977599985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3" t="s">
        <v>181</v>
      </c>
      <c r="C75" s="434"/>
      <c r="D75" s="435">
        <f>'A1'!D75</f>
        <v>160.18337136999997</v>
      </c>
      <c r="E75" s="436">
        <f>'A1'!E75</f>
        <v>49.711408939999998</v>
      </c>
      <c r="F75" s="436">
        <f>'A1'!F75</f>
        <v>0</v>
      </c>
      <c r="G75" s="436">
        <f>'A1'!G75</f>
        <v>0</v>
      </c>
      <c r="H75" s="436">
        <f>'A1'!H75</f>
        <v>0</v>
      </c>
      <c r="I75" s="436">
        <f>'A1'!I75</f>
        <v>0</v>
      </c>
      <c r="J75" s="436">
        <f>'A1'!J75</f>
        <v>0</v>
      </c>
      <c r="K75" s="436">
        <f>'A1'!K75</f>
        <v>0</v>
      </c>
      <c r="L75" s="436">
        <f>'A1'!L75</f>
        <v>0</v>
      </c>
      <c r="M75" s="436">
        <f>'A1'!M75</f>
        <v>209.89478030999999</v>
      </c>
      <c r="N75" s="26"/>
    </row>
    <row r="76" spans="1:28" s="14" customFormat="1" ht="14.25">
      <c r="A76" s="719" t="s">
        <v>253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8" s="14" customFormat="1" ht="18" customHeight="1">
      <c r="A77" s="719" t="s">
        <v>249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  <c r="V77" s="26"/>
    </row>
    <row r="78" spans="1:28" s="44" customFormat="1" ht="18" customHeight="1">
      <c r="A78" s="719" t="s">
        <v>257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O78" s="40"/>
      <c r="P78" s="40"/>
      <c r="T78" s="45"/>
    </row>
    <row r="79" spans="1:28" s="44" customFormat="1" ht="18" customHeight="1">
      <c r="A79" s="719" t="s">
        <v>254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O79" s="42"/>
      <c r="P79" s="42"/>
      <c r="T79" s="45"/>
    </row>
    <row r="80" spans="1:28" s="40" customFormat="1" ht="20.25" customHeight="1">
      <c r="A80" s="719" t="s">
        <v>255</v>
      </c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6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2" t="s">
        <v>173</v>
      </c>
      <c r="L10" s="25" t="s">
        <v>174</v>
      </c>
    </row>
    <row r="11" spans="1:12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2" s="14" customFormat="1" ht="18" customHeight="1">
      <c r="A12" s="27"/>
      <c r="B12" s="28" t="s">
        <v>267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2" s="14" customFormat="1" ht="18" customHeight="1">
      <c r="A13" s="27"/>
      <c r="B13" s="28" t="s">
        <v>336</v>
      </c>
      <c r="C13" s="56"/>
      <c r="D13" s="470">
        <f>'A2'!D13</f>
        <v>120959.58578382994</v>
      </c>
      <c r="E13" s="470">
        <f>'A2'!E13</f>
        <v>2457.4902259599999</v>
      </c>
      <c r="F13" s="470">
        <f>'A2'!F13</f>
        <v>9520.1961532999994</v>
      </c>
      <c r="G13" s="470">
        <f>'A2'!G13</f>
        <v>1702.7112659199993</v>
      </c>
      <c r="H13" s="470">
        <f>'A2'!H13</f>
        <v>1160.77912436</v>
      </c>
      <c r="I13" s="470">
        <f>'A2'!I13</f>
        <v>3496.8020357200007</v>
      </c>
      <c r="J13" s="470">
        <f>'A2'!J13</f>
        <v>70.280991479999997</v>
      </c>
      <c r="K13" s="470">
        <f>'A2'!K13</f>
        <v>759.08380758999988</v>
      </c>
      <c r="L13" s="470">
        <f>'A2'!L13</f>
        <v>140126.92938815994</v>
      </c>
    </row>
    <row r="14" spans="1:12" s="14" customFormat="1" ht="18" customHeight="1">
      <c r="A14" s="29"/>
      <c r="B14" s="12" t="s">
        <v>328</v>
      </c>
      <c r="C14" s="12"/>
      <c r="D14" s="394">
        <f>'A2'!D14</f>
        <v>71930.07723727003</v>
      </c>
      <c r="E14" s="394">
        <f>'A2'!E14</f>
        <v>539.0414694899996</v>
      </c>
      <c r="F14" s="394">
        <f>'A2'!F14</f>
        <v>5303.3840874799989</v>
      </c>
      <c r="G14" s="394">
        <f>'A2'!G14</f>
        <v>832.34211724999943</v>
      </c>
      <c r="H14" s="394">
        <f>'A2'!H14</f>
        <v>491.40629111999988</v>
      </c>
      <c r="I14" s="394">
        <f>'A2'!I14</f>
        <v>1785.0481716000006</v>
      </c>
      <c r="J14" s="394">
        <f>'A2'!J14</f>
        <v>47.321960919999995</v>
      </c>
      <c r="K14" s="394">
        <f>'A2'!K14</f>
        <v>229.47656583999989</v>
      </c>
      <c r="L14" s="394">
        <f>'A2'!L14</f>
        <v>81158.097900970024</v>
      </c>
    </row>
    <row r="15" spans="1:12" s="14" customFormat="1" ht="18" customHeight="1">
      <c r="A15" s="30"/>
      <c r="B15" s="31" t="s">
        <v>175</v>
      </c>
      <c r="C15" s="31"/>
      <c r="D15" s="394">
        <f>'A2'!D15</f>
        <v>11643.387372070012</v>
      </c>
      <c r="E15" s="394">
        <f>'A2'!E15</f>
        <v>86.868972379999988</v>
      </c>
      <c r="F15" s="394">
        <f>'A2'!F15</f>
        <v>393.79655386999963</v>
      </c>
      <c r="G15" s="394">
        <f>'A2'!G15</f>
        <v>75.458382099999966</v>
      </c>
      <c r="H15" s="394">
        <f>'A2'!H15</f>
        <v>72.457002700000004</v>
      </c>
      <c r="I15" s="394">
        <f>'A2'!I15</f>
        <v>522.28852339000014</v>
      </c>
      <c r="J15" s="394">
        <f>'A2'!J15</f>
        <v>5.4917822200000002</v>
      </c>
      <c r="K15" s="394">
        <f>'A2'!K15</f>
        <v>25.574889749999986</v>
      </c>
      <c r="L15" s="394">
        <f>'A2'!L15</f>
        <v>12825.323478480012</v>
      </c>
    </row>
    <row r="16" spans="1:12" s="14" customFormat="1" ht="18" customHeight="1">
      <c r="A16" s="30"/>
      <c r="B16" s="31" t="s">
        <v>176</v>
      </c>
      <c r="C16" s="31"/>
      <c r="D16" s="394">
        <f>'A2'!D16</f>
        <v>60286.689865200016</v>
      </c>
      <c r="E16" s="394">
        <f>'A2'!E16</f>
        <v>452.1724971099996</v>
      </c>
      <c r="F16" s="394">
        <f>'A2'!F16</f>
        <v>4909.5875336099989</v>
      </c>
      <c r="G16" s="394">
        <f>'A2'!G16</f>
        <v>756.88373514999944</v>
      </c>
      <c r="H16" s="394">
        <f>'A2'!H16</f>
        <v>418.9492884199999</v>
      </c>
      <c r="I16" s="394">
        <f>'A2'!I16</f>
        <v>1262.7596482100005</v>
      </c>
      <c r="J16" s="394">
        <f>'A2'!J16</f>
        <v>41.830178699999998</v>
      </c>
      <c r="K16" s="394">
        <f>'A2'!K16</f>
        <v>203.90167608999991</v>
      </c>
      <c r="L16" s="394">
        <f>'A2'!L16</f>
        <v>68332.774422490009</v>
      </c>
    </row>
    <row r="17" spans="1:14" s="14" customFormat="1" ht="18" customHeight="1">
      <c r="A17" s="30"/>
      <c r="B17" s="12" t="s">
        <v>177</v>
      </c>
      <c r="C17" s="31"/>
      <c r="D17" s="394">
        <f>'A2'!D17</f>
        <v>33005.540899959931</v>
      </c>
      <c r="E17" s="394">
        <f>'A2'!E17</f>
        <v>427.62807326000018</v>
      </c>
      <c r="F17" s="394">
        <f>'A2'!F17</f>
        <v>2831.6218161099996</v>
      </c>
      <c r="G17" s="394">
        <f>'A2'!G17</f>
        <v>609.63944661999983</v>
      </c>
      <c r="H17" s="394">
        <f>'A2'!H17</f>
        <v>337.52558164999988</v>
      </c>
      <c r="I17" s="394">
        <f>'A2'!I17</f>
        <v>813.37623832999975</v>
      </c>
      <c r="J17" s="394">
        <f>'A2'!J17</f>
        <v>7.4074810299999996</v>
      </c>
      <c r="K17" s="394">
        <f>'A2'!K17</f>
        <v>380.15626765000002</v>
      </c>
      <c r="L17" s="394">
        <f>'A2'!L17</f>
        <v>38412.895804609936</v>
      </c>
    </row>
    <row r="18" spans="1:14" s="14" customFormat="1" ht="18" customHeight="1">
      <c r="A18" s="30"/>
      <c r="B18" s="31" t="s">
        <v>175</v>
      </c>
      <c r="C18" s="31"/>
      <c r="D18" s="394">
        <f>'A2'!D18</f>
        <v>9207.3783196499935</v>
      </c>
      <c r="E18" s="394">
        <f>'A2'!E18</f>
        <v>22.013314419999993</v>
      </c>
      <c r="F18" s="394">
        <f>'A2'!F18</f>
        <v>608.63533485000039</v>
      </c>
      <c r="G18" s="394">
        <f>'A2'!G18</f>
        <v>168.88974254000004</v>
      </c>
      <c r="H18" s="394">
        <f>'A2'!H18</f>
        <v>8.9898716400000005</v>
      </c>
      <c r="I18" s="394">
        <f>'A2'!I18</f>
        <v>42.071572140000001</v>
      </c>
      <c r="J18" s="394">
        <f>'A2'!J18</f>
        <v>1.0150412900000001</v>
      </c>
      <c r="K18" s="394">
        <f>'A2'!K18</f>
        <v>32.800134679999992</v>
      </c>
      <c r="L18" s="394">
        <f>'A2'!L18</f>
        <v>10091.793331209994</v>
      </c>
    </row>
    <row r="19" spans="1:14" s="14" customFormat="1" ht="18" customHeight="1">
      <c r="A19" s="30"/>
      <c r="B19" s="31" t="s">
        <v>176</v>
      </c>
      <c r="C19" s="31"/>
      <c r="D19" s="394">
        <f>'A2'!D19</f>
        <v>23798.162580309941</v>
      </c>
      <c r="E19" s="394">
        <f>'A2'!E19</f>
        <v>405.61475884000021</v>
      </c>
      <c r="F19" s="394">
        <f>'A2'!F19</f>
        <v>2222.9864812599994</v>
      </c>
      <c r="G19" s="394">
        <f>'A2'!G19</f>
        <v>440.74970407999979</v>
      </c>
      <c r="H19" s="394">
        <f>'A2'!H19</f>
        <v>328.53571000999989</v>
      </c>
      <c r="I19" s="394">
        <f>'A2'!I19</f>
        <v>771.30466618999969</v>
      </c>
      <c r="J19" s="394">
        <f>'A2'!J19</f>
        <v>6.3924397399999995</v>
      </c>
      <c r="K19" s="394">
        <f>'A2'!K19</f>
        <v>347.35613297000003</v>
      </c>
      <c r="L19" s="394">
        <f>'A2'!L19</f>
        <v>28321.102473399944</v>
      </c>
    </row>
    <row r="20" spans="1:14" s="14" customFormat="1" ht="18" customHeight="1">
      <c r="A20" s="29"/>
      <c r="B20" s="466" t="s">
        <v>327</v>
      </c>
      <c r="C20" s="12"/>
      <c r="D20" s="394">
        <f>'A2'!D20</f>
        <v>1719.9648275400002</v>
      </c>
      <c r="E20" s="394">
        <f>'A2'!E20</f>
        <v>0</v>
      </c>
      <c r="F20" s="394">
        <f>'A2'!F20</f>
        <v>74.449385280000016</v>
      </c>
      <c r="G20" s="394">
        <f>'A2'!G20</f>
        <v>0</v>
      </c>
      <c r="H20" s="394">
        <f>'A2'!H20</f>
        <v>2.53427895</v>
      </c>
      <c r="I20" s="394">
        <f>'A2'!I20</f>
        <v>116.0800364</v>
      </c>
      <c r="J20" s="394">
        <f>'A2'!J20</f>
        <v>0.70125585999999995</v>
      </c>
      <c r="K20" s="394">
        <f>'A2'!K20</f>
        <v>4.9442560000000003E-2</v>
      </c>
      <c r="L20" s="394">
        <f>'A2'!L20</f>
        <v>1913.7792265900005</v>
      </c>
    </row>
    <row r="21" spans="1:14" s="14" customFormat="1" ht="18" customHeight="1">
      <c r="A21" s="30"/>
      <c r="B21" s="31" t="s">
        <v>175</v>
      </c>
      <c r="C21" s="31"/>
      <c r="D21" s="394">
        <f>'A2'!D21</f>
        <v>17.803228179999998</v>
      </c>
      <c r="E21" s="394">
        <f>'A2'!E21</f>
        <v>0</v>
      </c>
      <c r="F21" s="394">
        <f>'A2'!F21</f>
        <v>0.11238284</v>
      </c>
      <c r="G21" s="394">
        <f>'A2'!G21</f>
        <v>0</v>
      </c>
      <c r="H21" s="394">
        <f>'A2'!H21</f>
        <v>8.4609200000000002E-3</v>
      </c>
      <c r="I21" s="394">
        <f>'A2'!I21</f>
        <v>0</v>
      </c>
      <c r="J21" s="394">
        <f>'A2'!J21</f>
        <v>0</v>
      </c>
      <c r="K21" s="394">
        <f>'A2'!K21</f>
        <v>7.3110600000000003E-3</v>
      </c>
      <c r="L21" s="394">
        <f>'A2'!L21</f>
        <v>17.931382999999997</v>
      </c>
    </row>
    <row r="22" spans="1:14" s="14" customFormat="1" ht="18" customHeight="1">
      <c r="A22" s="30"/>
      <c r="B22" s="31" t="s">
        <v>176</v>
      </c>
      <c r="C22" s="31"/>
      <c r="D22" s="394">
        <f>'A2'!D22</f>
        <v>1702.1615993600003</v>
      </c>
      <c r="E22" s="394">
        <f>'A2'!E22</f>
        <v>0</v>
      </c>
      <c r="F22" s="394">
        <f>'A2'!F22</f>
        <v>74.33700244000002</v>
      </c>
      <c r="G22" s="394">
        <f>'A2'!G22</f>
        <v>0</v>
      </c>
      <c r="H22" s="394">
        <f>'A2'!H22</f>
        <v>2.5258180299999999</v>
      </c>
      <c r="I22" s="394">
        <f>'A2'!I22</f>
        <v>116.0800364</v>
      </c>
      <c r="J22" s="394">
        <f>'A2'!J22</f>
        <v>0.70125585999999995</v>
      </c>
      <c r="K22" s="394">
        <f>'A2'!K22</f>
        <v>4.2131500000000002E-2</v>
      </c>
      <c r="L22" s="394">
        <f>'A2'!L22</f>
        <v>1895.8478435900004</v>
      </c>
    </row>
    <row r="23" spans="1:14" s="14" customFormat="1" ht="18" customHeight="1">
      <c r="A23" s="30"/>
      <c r="B23" s="466" t="s">
        <v>326</v>
      </c>
      <c r="C23" s="31"/>
      <c r="D23" s="394">
        <f>'A2'!D23</f>
        <v>14304.002819059977</v>
      </c>
      <c r="E23" s="394">
        <f>'A2'!E23</f>
        <v>1490.82068321</v>
      </c>
      <c r="F23" s="394">
        <f>'A2'!F23</f>
        <v>1310.7408644300003</v>
      </c>
      <c r="G23" s="394">
        <f>'A2'!G23</f>
        <v>260.7297020499999</v>
      </c>
      <c r="H23" s="394">
        <f>'A2'!H23</f>
        <v>329.31297264000011</v>
      </c>
      <c r="I23" s="394">
        <f>'A2'!I23</f>
        <v>782.29758939000033</v>
      </c>
      <c r="J23" s="394">
        <f>'A2'!J23</f>
        <v>14.850293669999999</v>
      </c>
      <c r="K23" s="394">
        <f>'A2'!K23</f>
        <v>149.40153153999998</v>
      </c>
      <c r="L23" s="394">
        <f>'A2'!L23</f>
        <v>18642.156455989978</v>
      </c>
    </row>
    <row r="24" spans="1:14" s="14" customFormat="1" ht="18" customHeight="1">
      <c r="A24" s="30"/>
      <c r="B24" s="31" t="s">
        <v>175</v>
      </c>
      <c r="C24" s="31"/>
      <c r="D24" s="394">
        <f>'A2'!D24</f>
        <v>6827.5696800399737</v>
      </c>
      <c r="E24" s="394">
        <f>'A2'!E24</f>
        <v>93.737271640000003</v>
      </c>
      <c r="F24" s="394">
        <f>'A2'!F24</f>
        <v>835.53491196000039</v>
      </c>
      <c r="G24" s="394">
        <f>'A2'!G24</f>
        <v>147.13464038999993</v>
      </c>
      <c r="H24" s="394">
        <f>'A2'!H24</f>
        <v>47.087271509999965</v>
      </c>
      <c r="I24" s="394">
        <f>'A2'!I24</f>
        <v>352.97873129000038</v>
      </c>
      <c r="J24" s="394">
        <f>'A2'!J24</f>
        <v>8.4637720699999992</v>
      </c>
      <c r="K24" s="394">
        <f>'A2'!K24</f>
        <v>89.055693059999967</v>
      </c>
      <c r="L24" s="394">
        <f>'A2'!L24</f>
        <v>8401.5619719599727</v>
      </c>
    </row>
    <row r="25" spans="1:14" s="14" customFormat="1" ht="18" customHeight="1">
      <c r="A25" s="30"/>
      <c r="B25" s="31" t="s">
        <v>176</v>
      </c>
      <c r="C25" s="31"/>
      <c r="D25" s="394">
        <f>'A2'!D25</f>
        <v>7476.4331390200041</v>
      </c>
      <c r="E25" s="394">
        <f>'A2'!E25</f>
        <v>1397.08341157</v>
      </c>
      <c r="F25" s="394">
        <f>'A2'!F25</f>
        <v>475.20595246999994</v>
      </c>
      <c r="G25" s="394">
        <f>'A2'!G25</f>
        <v>113.59506166</v>
      </c>
      <c r="H25" s="394">
        <f>'A2'!H25</f>
        <v>282.22570113000012</v>
      </c>
      <c r="I25" s="394">
        <f>'A2'!I25</f>
        <v>429.31885809999994</v>
      </c>
      <c r="J25" s="394">
        <f>'A2'!J25</f>
        <v>6.3865215999999991</v>
      </c>
      <c r="K25" s="394">
        <f>'A2'!K25</f>
        <v>60.345838480000019</v>
      </c>
      <c r="L25" s="394">
        <f>'A2'!L25</f>
        <v>10240.594484030004</v>
      </c>
    </row>
    <row r="26" spans="1:14" s="14" customFormat="1" ht="18" customHeight="1">
      <c r="A26" s="29"/>
      <c r="B26" s="28" t="s">
        <v>337</v>
      </c>
      <c r="C26" s="12"/>
      <c r="D26" s="394">
        <f>'A2'!D26</f>
        <v>877.19899960999965</v>
      </c>
      <c r="E26" s="394">
        <f>'A2'!E26</f>
        <v>0</v>
      </c>
      <c r="F26" s="394">
        <f>'A2'!F26</f>
        <v>0</v>
      </c>
      <c r="G26" s="394">
        <f>'A2'!G26</f>
        <v>0</v>
      </c>
      <c r="H26" s="394">
        <f>'A2'!H26</f>
        <v>0</v>
      </c>
      <c r="I26" s="394">
        <f>'A2'!I26</f>
        <v>0</v>
      </c>
      <c r="J26" s="394">
        <f>'A2'!J26</f>
        <v>0</v>
      </c>
      <c r="K26" s="394">
        <f>'A2'!K26</f>
        <v>0</v>
      </c>
      <c r="L26" s="394">
        <f>'A2'!L26</f>
        <v>877.19899960999965</v>
      </c>
    </row>
    <row r="27" spans="1:14" s="14" customFormat="1" ht="18" customHeight="1">
      <c r="A27" s="30"/>
      <c r="B27" s="31" t="s">
        <v>338</v>
      </c>
      <c r="C27" s="31"/>
      <c r="D27" s="394">
        <f>'A2'!D27</f>
        <v>876.97786947999964</v>
      </c>
      <c r="E27" s="394">
        <f>'A2'!E27</f>
        <v>0</v>
      </c>
      <c r="F27" s="394">
        <f>'A2'!F27</f>
        <v>0</v>
      </c>
      <c r="G27" s="394">
        <f>'A2'!G27</f>
        <v>0</v>
      </c>
      <c r="H27" s="394">
        <f>'A2'!H27</f>
        <v>0</v>
      </c>
      <c r="I27" s="394">
        <f>'A2'!I27</f>
        <v>0</v>
      </c>
      <c r="J27" s="394">
        <f>'A2'!J27</f>
        <v>0</v>
      </c>
      <c r="K27" s="394">
        <f>'A2'!K27</f>
        <v>0</v>
      </c>
      <c r="L27" s="394">
        <f>'A2'!L27</f>
        <v>876.97786947999964</v>
      </c>
    </row>
    <row r="28" spans="1:14" s="14" customFormat="1" ht="18" customHeight="1">
      <c r="A28" s="30"/>
      <c r="B28" s="31" t="s">
        <v>339</v>
      </c>
      <c r="C28" s="31"/>
      <c r="D28" s="394">
        <f>'A2'!D28</f>
        <v>0.22113013000000001</v>
      </c>
      <c r="E28" s="394">
        <f>'A2'!E28</f>
        <v>0</v>
      </c>
      <c r="F28" s="394">
        <f>'A2'!F28</f>
        <v>0</v>
      </c>
      <c r="G28" s="394">
        <f>'A2'!G28</f>
        <v>0</v>
      </c>
      <c r="H28" s="394">
        <f>'A2'!H28</f>
        <v>0</v>
      </c>
      <c r="I28" s="394">
        <f>'A2'!I28</f>
        <v>0</v>
      </c>
      <c r="J28" s="394">
        <f>'A2'!J28</f>
        <v>0</v>
      </c>
      <c r="K28" s="394">
        <f>'A2'!K28</f>
        <v>0</v>
      </c>
      <c r="L28" s="394">
        <f>'A2'!L28</f>
        <v>0.22113013000000001</v>
      </c>
    </row>
    <row r="29" spans="1:14" s="14" customFormat="1" ht="18" customHeight="1">
      <c r="A29" s="29"/>
      <c r="B29" s="12" t="s">
        <v>174</v>
      </c>
      <c r="C29" s="12"/>
      <c r="D29" s="394">
        <f>'A2'!D29</f>
        <v>121836.78478343994</v>
      </c>
      <c r="E29" s="394">
        <f>'A2'!E29</f>
        <v>2457.4902259599999</v>
      </c>
      <c r="F29" s="394">
        <f>'A2'!F29</f>
        <v>9520.1961532999994</v>
      </c>
      <c r="G29" s="394">
        <f>'A2'!G29</f>
        <v>1702.7112659199993</v>
      </c>
      <c r="H29" s="394">
        <f>'A2'!H29</f>
        <v>1160.77912436</v>
      </c>
      <c r="I29" s="394">
        <f>'A2'!I29</f>
        <v>3496.8020357200007</v>
      </c>
      <c r="J29" s="394">
        <f>'A2'!J29</f>
        <v>70.280991479999997</v>
      </c>
      <c r="K29" s="394">
        <f>'A2'!K29</f>
        <v>759.08380758999988</v>
      </c>
      <c r="L29" s="394">
        <f>'A2'!L29</f>
        <v>141004.12838776995</v>
      </c>
      <c r="M29" s="26"/>
      <c r="N29" s="26"/>
    </row>
    <row r="30" spans="1:14" s="14" customFormat="1" ht="18" customHeight="1">
      <c r="A30" s="29"/>
      <c r="B30" s="12"/>
      <c r="C30" s="12"/>
      <c r="D30" s="394">
        <f>'A2'!D30</f>
        <v>0</v>
      </c>
      <c r="E30" s="394">
        <f>'A2'!E30</f>
        <v>0</v>
      </c>
      <c r="F30" s="394">
        <f>'A2'!F30</f>
        <v>0</v>
      </c>
      <c r="G30" s="394">
        <f>'A2'!G30</f>
        <v>0</v>
      </c>
      <c r="H30" s="394">
        <f>'A2'!H30</f>
        <v>0</v>
      </c>
      <c r="I30" s="394">
        <f>'A2'!I30</f>
        <v>0</v>
      </c>
      <c r="J30" s="394">
        <f>'A2'!J30</f>
        <v>0</v>
      </c>
      <c r="K30" s="394">
        <f>'A2'!K30</f>
        <v>0</v>
      </c>
      <c r="L30" s="394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4">
        <f>'A2'!D31</f>
        <v>0</v>
      </c>
      <c r="E31" s="394">
        <f>'A2'!E31</f>
        <v>0</v>
      </c>
      <c r="F31" s="394">
        <f>'A2'!F31</f>
        <v>0</v>
      </c>
      <c r="G31" s="394">
        <f>'A2'!G31</f>
        <v>0</v>
      </c>
      <c r="H31" s="394">
        <f>'A2'!H31</f>
        <v>0</v>
      </c>
      <c r="I31" s="394">
        <f>'A2'!I31</f>
        <v>0</v>
      </c>
      <c r="J31" s="394">
        <f>'A2'!J31</f>
        <v>0</v>
      </c>
      <c r="K31" s="394">
        <f>'A2'!K31</f>
        <v>0</v>
      </c>
      <c r="L31" s="394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4">
        <f>'A2'!D32</f>
        <v>144.72937945999999</v>
      </c>
      <c r="E32" s="394">
        <f>'A2'!E32</f>
        <v>0.16374452</v>
      </c>
      <c r="F32" s="394">
        <f>'A2'!F32</f>
        <v>779.08247007</v>
      </c>
      <c r="G32" s="394">
        <f>'A2'!G32</f>
        <v>9.2514479300000012</v>
      </c>
      <c r="H32" s="394">
        <f>'A2'!H32</f>
        <v>3.6066379000000004</v>
      </c>
      <c r="I32" s="394">
        <f>'A2'!I32</f>
        <v>175.99347847999996</v>
      </c>
      <c r="J32" s="394">
        <f>'A2'!J32</f>
        <v>2.8498530999999998</v>
      </c>
      <c r="K32" s="394">
        <f>'A2'!K32</f>
        <v>276.27858499999996</v>
      </c>
      <c r="L32" s="394">
        <f>'A2'!L32</f>
        <v>1391.9555964599999</v>
      </c>
    </row>
    <row r="33" spans="1:12" s="14" customFormat="1" ht="18" customHeight="1">
      <c r="A33" s="29"/>
      <c r="B33" s="12" t="s">
        <v>328</v>
      </c>
      <c r="C33" s="12"/>
      <c r="D33" s="394">
        <f>'A2'!D33</f>
        <v>33.381721150000004</v>
      </c>
      <c r="E33" s="394">
        <f>'A2'!E33</f>
        <v>8.716517E-2</v>
      </c>
      <c r="F33" s="394">
        <f>'A2'!F33</f>
        <v>498.96462005999996</v>
      </c>
      <c r="G33" s="394">
        <f>'A2'!G33</f>
        <v>9.2514479300000012</v>
      </c>
      <c r="H33" s="394">
        <f>'A2'!H33</f>
        <v>0.22988730999999998</v>
      </c>
      <c r="I33" s="394">
        <f>'A2'!I33</f>
        <v>122.53169315999999</v>
      </c>
      <c r="J33" s="394">
        <f>'A2'!J33</f>
        <v>2.8498530999999998</v>
      </c>
      <c r="K33" s="394">
        <f>'A2'!K33</f>
        <v>73.518042320000006</v>
      </c>
      <c r="L33" s="394">
        <f>'A2'!L33</f>
        <v>740.81443019999995</v>
      </c>
    </row>
    <row r="34" spans="1:12" s="14" customFormat="1" ht="18" customHeight="1">
      <c r="A34" s="30"/>
      <c r="B34" s="31" t="s">
        <v>175</v>
      </c>
      <c r="C34" s="31"/>
      <c r="D34" s="394">
        <f>'A2'!D34</f>
        <v>0</v>
      </c>
      <c r="E34" s="394">
        <f>'A2'!E34</f>
        <v>0</v>
      </c>
      <c r="F34" s="394">
        <f>'A2'!F34</f>
        <v>64.766058530000009</v>
      </c>
      <c r="G34" s="394">
        <f>'A2'!G34</f>
        <v>0</v>
      </c>
      <c r="H34" s="394">
        <f>'A2'!H34</f>
        <v>2.0024999999999998E-2</v>
      </c>
      <c r="I34" s="394">
        <f>'A2'!I34</f>
        <v>16.132702140000003</v>
      </c>
      <c r="J34" s="394">
        <f>'A2'!J34</f>
        <v>0</v>
      </c>
      <c r="K34" s="394">
        <f>'A2'!K34</f>
        <v>0.19864499999999999</v>
      </c>
      <c r="L34" s="394">
        <f>'A2'!L34</f>
        <v>81.117430670000019</v>
      </c>
    </row>
    <row r="35" spans="1:12" s="14" customFormat="1" ht="18" customHeight="1">
      <c r="A35" s="30"/>
      <c r="B35" s="31" t="s">
        <v>176</v>
      </c>
      <c r="C35" s="31"/>
      <c r="D35" s="394">
        <f>'A2'!D35</f>
        <v>33.381721150000004</v>
      </c>
      <c r="E35" s="394">
        <f>'A2'!E35</f>
        <v>8.716517E-2</v>
      </c>
      <c r="F35" s="394">
        <f>'A2'!F35</f>
        <v>434.19856152999995</v>
      </c>
      <c r="G35" s="394">
        <f>'A2'!G35</f>
        <v>9.2514479300000012</v>
      </c>
      <c r="H35" s="394">
        <f>'A2'!H35</f>
        <v>0.20986231</v>
      </c>
      <c r="I35" s="394">
        <f>'A2'!I35</f>
        <v>106.39899101999998</v>
      </c>
      <c r="J35" s="394">
        <f>'A2'!J35</f>
        <v>2.8498530999999998</v>
      </c>
      <c r="K35" s="394">
        <f>'A2'!K35</f>
        <v>73.319397320000007</v>
      </c>
      <c r="L35" s="394">
        <f>'A2'!L35</f>
        <v>659.69699952999997</v>
      </c>
    </row>
    <row r="36" spans="1:12" s="14" customFormat="1" ht="18" customHeight="1">
      <c r="A36" s="30"/>
      <c r="B36" s="12" t="s">
        <v>177</v>
      </c>
      <c r="C36" s="31"/>
      <c r="D36" s="394">
        <f>'A2'!D36</f>
        <v>8.5659744900000003</v>
      </c>
      <c r="E36" s="394">
        <f>'A2'!E36</f>
        <v>7.6579350000000004E-2</v>
      </c>
      <c r="F36" s="394">
        <f>'A2'!F36</f>
        <v>240.93928576999997</v>
      </c>
      <c r="G36" s="394">
        <f>'A2'!G36</f>
        <v>0</v>
      </c>
      <c r="H36" s="394">
        <f>'A2'!H36</f>
        <v>3.3265967400000003</v>
      </c>
      <c r="I36" s="394">
        <f>'A2'!I36</f>
        <v>43.810244420000004</v>
      </c>
      <c r="J36" s="394">
        <f>'A2'!J36</f>
        <v>0</v>
      </c>
      <c r="K36" s="394">
        <f>'A2'!K36</f>
        <v>194.24927065999998</v>
      </c>
      <c r="L36" s="394">
        <f>'A2'!L36</f>
        <v>490.96795142999997</v>
      </c>
    </row>
    <row r="37" spans="1:12" s="14" customFormat="1" ht="18" customHeight="1">
      <c r="A37" s="30"/>
      <c r="B37" s="31" t="s">
        <v>175</v>
      </c>
      <c r="C37" s="31"/>
      <c r="D37" s="394">
        <f>'A2'!D37</f>
        <v>0.55845199000000001</v>
      </c>
      <c r="E37" s="394">
        <f>'A2'!E37</f>
        <v>7.6579350000000004E-2</v>
      </c>
      <c r="F37" s="394">
        <f>'A2'!F37</f>
        <v>8.2342526100000004</v>
      </c>
      <c r="G37" s="394">
        <f>'A2'!G37</f>
        <v>0</v>
      </c>
      <c r="H37" s="394">
        <f>'A2'!H37</f>
        <v>0</v>
      </c>
      <c r="I37" s="394">
        <f>'A2'!I37</f>
        <v>4.7319492099999998</v>
      </c>
      <c r="J37" s="394">
        <f>'A2'!J37</f>
        <v>0</v>
      </c>
      <c r="K37" s="394">
        <f>'A2'!K37</f>
        <v>0.81160001000000004</v>
      </c>
      <c r="L37" s="394">
        <f>'A2'!L37</f>
        <v>14.412833169999999</v>
      </c>
    </row>
    <row r="38" spans="1:12" s="14" customFormat="1" ht="18" customHeight="1">
      <c r="A38" s="30"/>
      <c r="B38" s="31" t="s">
        <v>176</v>
      </c>
      <c r="C38" s="31"/>
      <c r="D38" s="394">
        <f>'A2'!D38</f>
        <v>8.0075225000000003</v>
      </c>
      <c r="E38" s="394">
        <f>'A2'!E38</f>
        <v>0</v>
      </c>
      <c r="F38" s="394">
        <f>'A2'!F38</f>
        <v>232.70503315999997</v>
      </c>
      <c r="G38" s="394">
        <f>'A2'!G38</f>
        <v>0</v>
      </c>
      <c r="H38" s="394">
        <f>'A2'!H38</f>
        <v>3.3265967400000003</v>
      </c>
      <c r="I38" s="394">
        <f>'A2'!I38</f>
        <v>39.07829521</v>
      </c>
      <c r="J38" s="394">
        <f>'A2'!J38</f>
        <v>0</v>
      </c>
      <c r="K38" s="394">
        <f>'A2'!K38</f>
        <v>193.43767064999997</v>
      </c>
      <c r="L38" s="394">
        <f>'A2'!L38</f>
        <v>476.55511825999997</v>
      </c>
    </row>
    <row r="39" spans="1:12" s="14" customFormat="1" ht="18" customHeight="1">
      <c r="A39" s="29"/>
      <c r="B39" s="466" t="s">
        <v>327</v>
      </c>
      <c r="C39" s="12"/>
      <c r="D39" s="394">
        <f>'A2'!D39</f>
        <v>0.40054329</v>
      </c>
      <c r="E39" s="394">
        <f>'A2'!E39</f>
        <v>0</v>
      </c>
      <c r="F39" s="394">
        <f>'A2'!F39</f>
        <v>13.881127580000001</v>
      </c>
      <c r="G39" s="394">
        <f>'A2'!G39</f>
        <v>0</v>
      </c>
      <c r="H39" s="394">
        <f>'A2'!H39</f>
        <v>0</v>
      </c>
      <c r="I39" s="394">
        <f>'A2'!I39</f>
        <v>8.4008609599999993</v>
      </c>
      <c r="J39" s="394">
        <f>'A2'!J39</f>
        <v>0</v>
      </c>
      <c r="K39" s="394">
        <f>'A2'!K39</f>
        <v>0</v>
      </c>
      <c r="L39" s="394">
        <f>'A2'!L39</f>
        <v>22.682531830000002</v>
      </c>
    </row>
    <row r="40" spans="1:12" s="14" customFormat="1" ht="18" customHeight="1">
      <c r="A40" s="30"/>
      <c r="B40" s="31" t="s">
        <v>175</v>
      </c>
      <c r="C40" s="31"/>
      <c r="D40" s="394">
        <f>'A2'!D40</f>
        <v>0</v>
      </c>
      <c r="E40" s="394">
        <f>'A2'!E40</f>
        <v>0</v>
      </c>
      <c r="F40" s="394">
        <f>'A2'!F40</f>
        <v>0</v>
      </c>
      <c r="G40" s="394">
        <f>'A2'!G40</f>
        <v>0</v>
      </c>
      <c r="H40" s="394">
        <f>'A2'!H40</f>
        <v>0</v>
      </c>
      <c r="I40" s="394">
        <f>'A2'!I40</f>
        <v>0</v>
      </c>
      <c r="J40" s="394">
        <f>'A2'!J40</f>
        <v>0</v>
      </c>
      <c r="K40" s="394">
        <f>'A2'!K40</f>
        <v>0</v>
      </c>
      <c r="L40" s="394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4">
        <f>'A2'!D41</f>
        <v>0.40054329</v>
      </c>
      <c r="E41" s="394">
        <f>'A2'!E41</f>
        <v>0</v>
      </c>
      <c r="F41" s="394">
        <f>'A2'!F41</f>
        <v>13.881127580000001</v>
      </c>
      <c r="G41" s="394">
        <f>'A2'!G41</f>
        <v>0</v>
      </c>
      <c r="H41" s="394">
        <f>'A2'!H41</f>
        <v>0</v>
      </c>
      <c r="I41" s="394">
        <f>'A2'!I41</f>
        <v>8.4008609599999993</v>
      </c>
      <c r="J41" s="394">
        <f>'A2'!J41</f>
        <v>0</v>
      </c>
      <c r="K41" s="394">
        <f>'A2'!K41</f>
        <v>0</v>
      </c>
      <c r="L41" s="394">
        <f>'A2'!L41</f>
        <v>22.682531830000002</v>
      </c>
    </row>
    <row r="42" spans="1:12" s="14" customFormat="1" ht="18" customHeight="1">
      <c r="A42" s="30"/>
      <c r="B42" s="466" t="s">
        <v>326</v>
      </c>
      <c r="C42" s="31"/>
      <c r="D42" s="394">
        <f>'A2'!D42</f>
        <v>102.38114052999998</v>
      </c>
      <c r="E42" s="394">
        <f>'A2'!E42</f>
        <v>0</v>
      </c>
      <c r="F42" s="394">
        <f>'A2'!F42</f>
        <v>25.297436659999999</v>
      </c>
      <c r="G42" s="394">
        <f>'A2'!G42</f>
        <v>0</v>
      </c>
      <c r="H42" s="394">
        <f>'A2'!H42</f>
        <v>5.015385E-2</v>
      </c>
      <c r="I42" s="394">
        <f>'A2'!I42</f>
        <v>1.2506799399999999</v>
      </c>
      <c r="J42" s="394">
        <f>'A2'!J42</f>
        <v>0</v>
      </c>
      <c r="K42" s="394">
        <f>'A2'!K42</f>
        <v>8.5112720199999998</v>
      </c>
      <c r="L42" s="394">
        <f>'A2'!L42</f>
        <v>137.49068299999999</v>
      </c>
    </row>
    <row r="43" spans="1:12" s="14" customFormat="1" ht="18" customHeight="1">
      <c r="A43" s="30"/>
      <c r="B43" s="31" t="s">
        <v>175</v>
      </c>
      <c r="C43" s="31"/>
      <c r="D43" s="394">
        <f>'A2'!D43</f>
        <v>39.180216929999993</v>
      </c>
      <c r="E43" s="394">
        <f>'A2'!E43</f>
        <v>0</v>
      </c>
      <c r="F43" s="394">
        <f>'A2'!F43</f>
        <v>13.742796259999999</v>
      </c>
      <c r="G43" s="394">
        <f>'A2'!G43</f>
        <v>0</v>
      </c>
      <c r="H43" s="394">
        <f>'A2'!H43</f>
        <v>5.015385E-2</v>
      </c>
      <c r="I43" s="394">
        <f>'A2'!I43</f>
        <v>1.2506799399999999</v>
      </c>
      <c r="J43" s="394">
        <f>'A2'!J43</f>
        <v>0</v>
      </c>
      <c r="K43" s="394">
        <f>'A2'!K43</f>
        <v>0</v>
      </c>
      <c r="L43" s="394">
        <f>'A2'!L43</f>
        <v>54.22384697999999</v>
      </c>
    </row>
    <row r="44" spans="1:12" s="14" customFormat="1" ht="18" customHeight="1">
      <c r="A44" s="30"/>
      <c r="B44" s="31" t="s">
        <v>176</v>
      </c>
      <c r="C44" s="31"/>
      <c r="D44" s="394">
        <f>'A2'!D44</f>
        <v>63.200923599999996</v>
      </c>
      <c r="E44" s="394">
        <f>'A2'!E44</f>
        <v>0</v>
      </c>
      <c r="F44" s="394">
        <f>'A2'!F44</f>
        <v>11.5546404</v>
      </c>
      <c r="G44" s="394">
        <f>'A2'!G44</f>
        <v>0</v>
      </c>
      <c r="H44" s="394">
        <f>'A2'!H44</f>
        <v>0</v>
      </c>
      <c r="I44" s="394">
        <f>'A2'!I44</f>
        <v>0</v>
      </c>
      <c r="J44" s="394">
        <f>'A2'!J44</f>
        <v>0</v>
      </c>
      <c r="K44" s="394">
        <f>'A2'!K44</f>
        <v>8.5112720199999998</v>
      </c>
      <c r="L44" s="394">
        <f>'A2'!L44</f>
        <v>83.26683602</v>
      </c>
    </row>
    <row r="45" spans="1:12" s="14" customFormat="1" ht="18" customHeight="1">
      <c r="A45" s="29"/>
      <c r="B45" s="28" t="s">
        <v>337</v>
      </c>
      <c r="C45" s="12"/>
      <c r="D45" s="394">
        <f>'A2'!D45</f>
        <v>1446.1629867899974</v>
      </c>
      <c r="E45" s="394">
        <f>'A2'!E45</f>
        <v>0</v>
      </c>
      <c r="F45" s="394">
        <f>'A2'!F45</f>
        <v>2.3597641700000005</v>
      </c>
      <c r="G45" s="394">
        <f>'A2'!G45</f>
        <v>0</v>
      </c>
      <c r="H45" s="394">
        <f>'A2'!H45</f>
        <v>0</v>
      </c>
      <c r="I45" s="394">
        <f>'A2'!I45</f>
        <v>0</v>
      </c>
      <c r="J45" s="394">
        <f>'A2'!J45</f>
        <v>0</v>
      </c>
      <c r="K45" s="394">
        <f>'A2'!K45</f>
        <v>0</v>
      </c>
      <c r="L45" s="394">
        <f>'A2'!L45</f>
        <v>1448.5227509599977</v>
      </c>
    </row>
    <row r="46" spans="1:12" s="14" customFormat="1" ht="18" customHeight="1">
      <c r="A46" s="30"/>
      <c r="B46" s="31" t="s">
        <v>338</v>
      </c>
      <c r="C46" s="31"/>
      <c r="D46" s="394">
        <f>'A2'!D46</f>
        <v>1055.2688075699975</v>
      </c>
      <c r="E46" s="394">
        <f>'A2'!E46</f>
        <v>0</v>
      </c>
      <c r="F46" s="394">
        <f>'A2'!F46</f>
        <v>2.3597641700000005</v>
      </c>
      <c r="G46" s="394">
        <f>'A2'!G46</f>
        <v>0</v>
      </c>
      <c r="H46" s="394">
        <f>'A2'!H46</f>
        <v>0</v>
      </c>
      <c r="I46" s="394">
        <f>'A2'!I46</f>
        <v>0</v>
      </c>
      <c r="J46" s="394">
        <f>'A2'!J46</f>
        <v>0</v>
      </c>
      <c r="K46" s="394">
        <f>'A2'!K46</f>
        <v>0</v>
      </c>
      <c r="L46" s="394">
        <f>'A2'!L46</f>
        <v>1057.6285717399976</v>
      </c>
    </row>
    <row r="47" spans="1:12" s="14" customFormat="1" ht="18" customHeight="1">
      <c r="A47" s="30"/>
      <c r="B47" s="31" t="s">
        <v>339</v>
      </c>
      <c r="C47" s="31"/>
      <c r="D47" s="394">
        <f>'A2'!D47</f>
        <v>390.89417921999996</v>
      </c>
      <c r="E47" s="394">
        <f>'A2'!E47</f>
        <v>0</v>
      </c>
      <c r="F47" s="394">
        <f>'A2'!F47</f>
        <v>0</v>
      </c>
      <c r="G47" s="394">
        <f>'A2'!G47</f>
        <v>0</v>
      </c>
      <c r="H47" s="394">
        <f>'A2'!H47</f>
        <v>0</v>
      </c>
      <c r="I47" s="394">
        <f>'A2'!I47</f>
        <v>0</v>
      </c>
      <c r="J47" s="394">
        <f>'A2'!J47</f>
        <v>0</v>
      </c>
      <c r="K47" s="394">
        <f>'A2'!K47</f>
        <v>0</v>
      </c>
      <c r="L47" s="394">
        <f>'A2'!L47</f>
        <v>390.89417921999996</v>
      </c>
    </row>
    <row r="48" spans="1:12" s="14" customFormat="1" ht="18" customHeight="1">
      <c r="A48" s="29"/>
      <c r="B48" s="12" t="s">
        <v>174</v>
      </c>
      <c r="C48" s="12"/>
      <c r="D48" s="394">
        <f>'A2'!D48</f>
        <v>1590.8923662499974</v>
      </c>
      <c r="E48" s="394">
        <f>'A2'!E48</f>
        <v>0.16374452</v>
      </c>
      <c r="F48" s="394">
        <f>'A2'!F48</f>
        <v>781.44223423999995</v>
      </c>
      <c r="G48" s="394">
        <f>'A2'!G48</f>
        <v>9.2514479300000012</v>
      </c>
      <c r="H48" s="394">
        <f>'A2'!H48</f>
        <v>3.6066379000000004</v>
      </c>
      <c r="I48" s="394">
        <f>'A2'!I48</f>
        <v>175.99347847999996</v>
      </c>
      <c r="J48" s="394">
        <f>'A2'!J48</f>
        <v>2.8498530999999998</v>
      </c>
      <c r="K48" s="394">
        <f>'A2'!K48</f>
        <v>276.27858499999996</v>
      </c>
      <c r="L48" s="394">
        <f>'A2'!L48</f>
        <v>2840.4783474199976</v>
      </c>
    </row>
    <row r="49" spans="1:12" s="14" customFormat="1" ht="18" customHeight="1">
      <c r="A49" s="32"/>
      <c r="B49" s="33" t="s">
        <v>178</v>
      </c>
      <c r="C49" s="33"/>
      <c r="D49" s="394">
        <f>'A2'!D49</f>
        <v>0</v>
      </c>
      <c r="E49" s="394">
        <f>'A2'!E49</f>
        <v>0</v>
      </c>
      <c r="F49" s="394">
        <f>'A2'!F49</f>
        <v>0</v>
      </c>
      <c r="G49" s="394">
        <f>'A2'!G49</f>
        <v>0</v>
      </c>
      <c r="H49" s="394">
        <f>'A2'!H49</f>
        <v>0</v>
      </c>
      <c r="I49" s="394">
        <f>'A2'!I49</f>
        <v>0</v>
      </c>
      <c r="J49" s="394">
        <f>'A2'!J49</f>
        <v>0</v>
      </c>
      <c r="K49" s="394">
        <f>'A2'!K49</f>
        <v>0</v>
      </c>
      <c r="L49" s="394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4">
        <f>'A2'!D50</f>
        <v>41.785148559999996</v>
      </c>
      <c r="E50" s="394">
        <f>'A2'!E50</f>
        <v>7.6579350000000004E-2</v>
      </c>
      <c r="F50" s="394">
        <f>'A2'!F50</f>
        <v>777.52651827000011</v>
      </c>
      <c r="G50" s="394">
        <f>'A2'!G50</f>
        <v>0</v>
      </c>
      <c r="H50" s="394">
        <f>'A2'!H50</f>
        <v>3.6066379000000004</v>
      </c>
      <c r="I50" s="394">
        <f>'A2'!I50</f>
        <v>175.8456897800001</v>
      </c>
      <c r="J50" s="394">
        <f>'A2'!J50</f>
        <v>0</v>
      </c>
      <c r="K50" s="394">
        <f>'A2'!K50</f>
        <v>25.420187669999994</v>
      </c>
      <c r="L50" s="394">
        <f>'A2'!L50</f>
        <v>1024.2607615300001</v>
      </c>
    </row>
    <row r="51" spans="1:12" s="14" customFormat="1" ht="18" customHeight="1">
      <c r="A51" s="29"/>
      <c r="B51" s="12" t="s">
        <v>180</v>
      </c>
      <c r="C51" s="12"/>
      <c r="D51" s="394">
        <f>'A2'!D51</f>
        <v>1547.3432145900017</v>
      </c>
      <c r="E51" s="394">
        <f>'A2'!E51</f>
        <v>8.716517E-2</v>
      </c>
      <c r="F51" s="394">
        <f>'A2'!F51</f>
        <v>3.9157159700000008</v>
      </c>
      <c r="G51" s="394">
        <f>'A2'!G51</f>
        <v>9.2514479300000012</v>
      </c>
      <c r="H51" s="394">
        <f>'A2'!H51</f>
        <v>0</v>
      </c>
      <c r="I51" s="394">
        <f>'A2'!I51</f>
        <v>0.1477887</v>
      </c>
      <c r="J51" s="394">
        <f>'A2'!J51</f>
        <v>2.8498530999999998</v>
      </c>
      <c r="K51" s="394">
        <f>'A2'!K51</f>
        <v>250.85839733</v>
      </c>
      <c r="L51" s="394">
        <f>'A2'!L51</f>
        <v>1814.4535827900017</v>
      </c>
    </row>
    <row r="52" spans="1:12" s="14" customFormat="1" ht="18" customHeight="1">
      <c r="A52" s="29"/>
      <c r="B52" s="12" t="s">
        <v>181</v>
      </c>
      <c r="C52" s="12"/>
      <c r="D52" s="394">
        <f>'A2'!D52</f>
        <v>1.7640031</v>
      </c>
      <c r="E52" s="394">
        <f>'A2'!E52</f>
        <v>0</v>
      </c>
      <c r="F52" s="394">
        <f>'A2'!F52</f>
        <v>0</v>
      </c>
      <c r="G52" s="394">
        <f>'A2'!G52</f>
        <v>0</v>
      </c>
      <c r="H52" s="394">
        <f>'A2'!H52</f>
        <v>0</v>
      </c>
      <c r="I52" s="394">
        <f>'A2'!I52</f>
        <v>0</v>
      </c>
      <c r="J52" s="394">
        <f>'A2'!J52</f>
        <v>0</v>
      </c>
      <c r="K52" s="394">
        <f>'A2'!K52</f>
        <v>0</v>
      </c>
      <c r="L52" s="394">
        <f>'A2'!L52</f>
        <v>1.7640031</v>
      </c>
    </row>
    <row r="53" spans="1:12" s="14" customFormat="1" ht="18" customHeight="1">
      <c r="A53" s="29"/>
      <c r="B53" s="12"/>
      <c r="C53" s="12"/>
      <c r="D53" s="394">
        <f>'A2'!D53</f>
        <v>0</v>
      </c>
      <c r="E53" s="394">
        <f>'A2'!E53</f>
        <v>0</v>
      </c>
      <c r="F53" s="394">
        <f>'A2'!F53</f>
        <v>0</v>
      </c>
      <c r="G53" s="394">
        <f>'A2'!G53</f>
        <v>0</v>
      </c>
      <c r="H53" s="394">
        <f>'A2'!H53</f>
        <v>0</v>
      </c>
      <c r="I53" s="394">
        <f>'A2'!I53</f>
        <v>0</v>
      </c>
      <c r="J53" s="394">
        <f>'A2'!J53</f>
        <v>0</v>
      </c>
      <c r="K53" s="394">
        <f>'A2'!K53</f>
        <v>0</v>
      </c>
      <c r="L53" s="394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4">
        <f>'A2'!D54</f>
        <v>0</v>
      </c>
      <c r="E54" s="394">
        <f>'A2'!E54</f>
        <v>0</v>
      </c>
      <c r="F54" s="394">
        <f>'A2'!F54</f>
        <v>0</v>
      </c>
      <c r="G54" s="394">
        <f>'A2'!G54</f>
        <v>0</v>
      </c>
      <c r="H54" s="394">
        <f>'A2'!H54</f>
        <v>0</v>
      </c>
      <c r="I54" s="394">
        <f>'A2'!I54</f>
        <v>0</v>
      </c>
      <c r="J54" s="394">
        <f>'A2'!J54</f>
        <v>0</v>
      </c>
      <c r="K54" s="394">
        <f>'A2'!K54</f>
        <v>0</v>
      </c>
      <c r="L54" s="394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4">
        <f>'A2'!D55</f>
        <v>142758.03380884984</v>
      </c>
      <c r="E55" s="394">
        <f>'A2'!E55</f>
        <v>10840.186957420001</v>
      </c>
      <c r="F55" s="394">
        <f>'A2'!F55</f>
        <v>10178.35554993</v>
      </c>
      <c r="G55" s="394">
        <f>'A2'!G55</f>
        <v>15285.419374869998</v>
      </c>
      <c r="H55" s="394">
        <f>'A2'!H55</f>
        <v>1912.3110493699996</v>
      </c>
      <c r="I55" s="394">
        <f>'A2'!I55</f>
        <v>5847.9831028700028</v>
      </c>
      <c r="J55" s="394">
        <f>'A2'!J55</f>
        <v>641.48754825999993</v>
      </c>
      <c r="K55" s="394">
        <f>'A2'!K55</f>
        <v>2198.8492078899999</v>
      </c>
      <c r="L55" s="394">
        <f>'A2'!L55</f>
        <v>189662.62659945982</v>
      </c>
    </row>
    <row r="56" spans="1:12" s="14" customFormat="1" ht="18" customHeight="1">
      <c r="A56" s="29"/>
      <c r="B56" s="12" t="s">
        <v>328</v>
      </c>
      <c r="C56" s="12"/>
      <c r="D56" s="394">
        <f>'A2'!D56</f>
        <v>78448.908501959872</v>
      </c>
      <c r="E56" s="394">
        <f>'A2'!E56</f>
        <v>6453.2641591900019</v>
      </c>
      <c r="F56" s="394">
        <f>'A2'!F56</f>
        <v>5227.0820140800006</v>
      </c>
      <c r="G56" s="394">
        <f>'A2'!G56</f>
        <v>6480.9404752499959</v>
      </c>
      <c r="H56" s="394">
        <f>'A2'!H56</f>
        <v>1155.7320332799998</v>
      </c>
      <c r="I56" s="394">
        <f>'A2'!I56</f>
        <v>3307.818119470001</v>
      </c>
      <c r="J56" s="394">
        <f>'A2'!J56</f>
        <v>360.13329908999992</v>
      </c>
      <c r="K56" s="394">
        <f>'A2'!K56</f>
        <v>664.26951715000018</v>
      </c>
      <c r="L56" s="394">
        <f>'A2'!L56</f>
        <v>102098.14811946986</v>
      </c>
    </row>
    <row r="57" spans="1:12" s="14" customFormat="1" ht="18" customHeight="1">
      <c r="A57" s="30"/>
      <c r="B57" s="31" t="s">
        <v>175</v>
      </c>
      <c r="C57" s="31"/>
      <c r="D57" s="394">
        <f>'A2'!D57</f>
        <v>24406.199622079926</v>
      </c>
      <c r="E57" s="394">
        <f>'A2'!E57</f>
        <v>1877.0220817699999</v>
      </c>
      <c r="F57" s="394">
        <f>'A2'!F57</f>
        <v>332.66620476000003</v>
      </c>
      <c r="G57" s="394">
        <f>'A2'!G57</f>
        <v>408.67299144999959</v>
      </c>
      <c r="H57" s="394">
        <f>'A2'!H57</f>
        <v>162.51123661999989</v>
      </c>
      <c r="I57" s="394">
        <f>'A2'!I57</f>
        <v>181.59390741000001</v>
      </c>
      <c r="J57" s="394">
        <f>'A2'!J57</f>
        <v>0</v>
      </c>
      <c r="K57" s="394">
        <f>'A2'!K57</f>
        <v>122.06004390000003</v>
      </c>
      <c r="L57" s="394">
        <f>'A2'!L57</f>
        <v>27490.726087989926</v>
      </c>
    </row>
    <row r="58" spans="1:12" s="14" customFormat="1" ht="18" customHeight="1">
      <c r="A58" s="30"/>
      <c r="B58" s="31" t="s">
        <v>176</v>
      </c>
      <c r="C58" s="31"/>
      <c r="D58" s="394">
        <f>'A2'!D58</f>
        <v>54042.708879879938</v>
      </c>
      <c r="E58" s="394">
        <f>'A2'!E58</f>
        <v>4576.2420774200018</v>
      </c>
      <c r="F58" s="394">
        <f>'A2'!F58</f>
        <v>4894.4158093200003</v>
      </c>
      <c r="G58" s="394">
        <f>'A2'!G58</f>
        <v>6072.2674837999966</v>
      </c>
      <c r="H58" s="394">
        <f>'A2'!H58</f>
        <v>993.22079665999991</v>
      </c>
      <c r="I58" s="394">
        <f>'A2'!I58</f>
        <v>3126.2242120600008</v>
      </c>
      <c r="J58" s="394">
        <f>'A2'!J58</f>
        <v>360.13329908999992</v>
      </c>
      <c r="K58" s="394">
        <f>'A2'!K58</f>
        <v>542.2094732500002</v>
      </c>
      <c r="L58" s="394">
        <f>'A2'!L58</f>
        <v>74607.422031479931</v>
      </c>
    </row>
    <row r="59" spans="1:12" s="14" customFormat="1" ht="18" customHeight="1">
      <c r="A59" s="30"/>
      <c r="B59" s="12" t="s">
        <v>177</v>
      </c>
      <c r="C59" s="31"/>
      <c r="D59" s="394">
        <f>'A2'!D59</f>
        <v>33935.251118559965</v>
      </c>
      <c r="E59" s="394">
        <f>'A2'!E59</f>
        <v>3931.087562149999</v>
      </c>
      <c r="F59" s="394">
        <f>'A2'!F59</f>
        <v>1346.1319299000006</v>
      </c>
      <c r="G59" s="394">
        <f>'A2'!G59</f>
        <v>1974.0021204999994</v>
      </c>
      <c r="H59" s="394">
        <f>'A2'!H59</f>
        <v>370.19010341999973</v>
      </c>
      <c r="I59" s="394">
        <f>'A2'!I59</f>
        <v>639.85559839999996</v>
      </c>
      <c r="J59" s="394">
        <f>'A2'!J59</f>
        <v>188.71063742999996</v>
      </c>
      <c r="K59" s="394">
        <f>'A2'!K59</f>
        <v>1173.4658813199997</v>
      </c>
      <c r="L59" s="394">
        <f>'A2'!L59</f>
        <v>43558.694951679965</v>
      </c>
    </row>
    <row r="60" spans="1:12" s="14" customFormat="1" ht="18" customHeight="1">
      <c r="A60" s="30"/>
      <c r="B60" s="31" t="s">
        <v>175</v>
      </c>
      <c r="C60" s="31"/>
      <c r="D60" s="394">
        <f>'A2'!D60</f>
        <v>6442.4455914200016</v>
      </c>
      <c r="E60" s="394">
        <f>'A2'!E60</f>
        <v>2918.9272656299995</v>
      </c>
      <c r="F60" s="394">
        <f>'A2'!F60</f>
        <v>276.69692739999988</v>
      </c>
      <c r="G60" s="394">
        <f>'A2'!G60</f>
        <v>211.04740895000006</v>
      </c>
      <c r="H60" s="394">
        <f>'A2'!H60</f>
        <v>52.948887180000007</v>
      </c>
      <c r="I60" s="394">
        <f>'A2'!I60</f>
        <v>191.51885801</v>
      </c>
      <c r="J60" s="394">
        <f>'A2'!J60</f>
        <v>0.50073834000000006</v>
      </c>
      <c r="K60" s="394">
        <f>'A2'!K60</f>
        <v>209.57294998000003</v>
      </c>
      <c r="L60" s="394">
        <f>'A2'!L60</f>
        <v>10303.658626910003</v>
      </c>
    </row>
    <row r="61" spans="1:12" s="14" customFormat="1" ht="18" customHeight="1">
      <c r="A61" s="30"/>
      <c r="B61" s="31" t="s">
        <v>176</v>
      </c>
      <c r="C61" s="31"/>
      <c r="D61" s="394">
        <f>'A2'!D61</f>
        <v>27492.805527139964</v>
      </c>
      <c r="E61" s="394">
        <f>'A2'!E61</f>
        <v>1012.1602965199996</v>
      </c>
      <c r="F61" s="394">
        <f>'A2'!F61</f>
        <v>1069.4350025000008</v>
      </c>
      <c r="G61" s="394">
        <f>'A2'!G61</f>
        <v>1762.9547115499993</v>
      </c>
      <c r="H61" s="394">
        <f>'A2'!H61</f>
        <v>317.24121623999974</v>
      </c>
      <c r="I61" s="394">
        <f>'A2'!I61</f>
        <v>448.33674038999999</v>
      </c>
      <c r="J61" s="394">
        <f>'A2'!J61</f>
        <v>188.20989908999996</v>
      </c>
      <c r="K61" s="394">
        <f>'A2'!K61</f>
        <v>963.89293133999968</v>
      </c>
      <c r="L61" s="394">
        <f>'A2'!L61</f>
        <v>33255.036324769964</v>
      </c>
    </row>
    <row r="62" spans="1:12" s="14" customFormat="1" ht="18" customHeight="1">
      <c r="A62" s="29"/>
      <c r="B62" s="466" t="s">
        <v>327</v>
      </c>
      <c r="C62" s="12"/>
      <c r="D62" s="394">
        <f>'A2'!D62</f>
        <v>16531.229975149996</v>
      </c>
      <c r="E62" s="394">
        <f>'A2'!E62</f>
        <v>0</v>
      </c>
      <c r="F62" s="394">
        <f>'A2'!F62</f>
        <v>1809.7863724599999</v>
      </c>
      <c r="G62" s="394">
        <f>'A2'!G62</f>
        <v>0</v>
      </c>
      <c r="H62" s="394">
        <f>'A2'!H62</f>
        <v>2.3111349199999998</v>
      </c>
      <c r="I62" s="394">
        <f>'A2'!I62</f>
        <v>0</v>
      </c>
      <c r="J62" s="394">
        <f>'A2'!J62</f>
        <v>1.35275802</v>
      </c>
      <c r="K62" s="394">
        <f>'A2'!K62</f>
        <v>0</v>
      </c>
      <c r="L62" s="394">
        <f>'A2'!L62</f>
        <v>18344.680240549995</v>
      </c>
    </row>
    <row r="63" spans="1:12" s="14" customFormat="1" ht="18" customHeight="1">
      <c r="A63" s="30"/>
      <c r="B63" s="31" t="s">
        <v>175</v>
      </c>
      <c r="C63" s="31"/>
      <c r="D63" s="394">
        <f>'A2'!D63</f>
        <v>0</v>
      </c>
      <c r="E63" s="394">
        <f>'A2'!E63</f>
        <v>0</v>
      </c>
      <c r="F63" s="394">
        <f>'A2'!F63</f>
        <v>0</v>
      </c>
      <c r="G63" s="394">
        <f>'A2'!G63</f>
        <v>0</v>
      </c>
      <c r="H63" s="394">
        <f>'A2'!H63</f>
        <v>0</v>
      </c>
      <c r="I63" s="394">
        <f>'A2'!I63</f>
        <v>0</v>
      </c>
      <c r="J63" s="394">
        <f>'A2'!J63</f>
        <v>0</v>
      </c>
      <c r="K63" s="394">
        <f>'A2'!K63</f>
        <v>0</v>
      </c>
      <c r="L63" s="394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4">
        <f>'A2'!D64</f>
        <v>16531.229975149996</v>
      </c>
      <c r="E64" s="394">
        <f>'A2'!E64</f>
        <v>0</v>
      </c>
      <c r="F64" s="394">
        <f>'A2'!F64</f>
        <v>1809.7863724599999</v>
      </c>
      <c r="G64" s="394">
        <f>'A2'!G64</f>
        <v>0</v>
      </c>
      <c r="H64" s="394">
        <f>'A2'!H64</f>
        <v>2.3111349199999998</v>
      </c>
      <c r="I64" s="394">
        <f>'A2'!I64</f>
        <v>0</v>
      </c>
      <c r="J64" s="394">
        <f>'A2'!J64</f>
        <v>1.35275802</v>
      </c>
      <c r="K64" s="394">
        <f>'A2'!K64</f>
        <v>0</v>
      </c>
      <c r="L64" s="394">
        <f>'A2'!L64</f>
        <v>18344.680240549995</v>
      </c>
    </row>
    <row r="65" spans="1:22" s="14" customFormat="1" ht="18" customHeight="1">
      <c r="A65" s="30"/>
      <c r="B65" s="466" t="s">
        <v>326</v>
      </c>
      <c r="C65" s="31"/>
      <c r="D65" s="394">
        <f>'A2'!D65</f>
        <v>13842.644213179989</v>
      </c>
      <c r="E65" s="394">
        <f>'A2'!E65</f>
        <v>455.83523608000007</v>
      </c>
      <c r="F65" s="394">
        <f>'A2'!F65</f>
        <v>1795.35523349</v>
      </c>
      <c r="G65" s="394">
        <f>'A2'!G65</f>
        <v>6830.476779120002</v>
      </c>
      <c r="H65" s="394">
        <f>'A2'!H65</f>
        <v>384.07777774999994</v>
      </c>
      <c r="I65" s="394">
        <f>'A2'!I65</f>
        <v>1900.3093850000016</v>
      </c>
      <c r="J65" s="394">
        <f>'A2'!J65</f>
        <v>91.290853720000015</v>
      </c>
      <c r="K65" s="394">
        <f>'A2'!K65</f>
        <v>361.11380942000005</v>
      </c>
      <c r="L65" s="394">
        <f>'A2'!L65</f>
        <v>25661.10328775999</v>
      </c>
    </row>
    <row r="66" spans="1:22" s="14" customFormat="1" ht="18" customHeight="1">
      <c r="A66" s="30"/>
      <c r="B66" s="31" t="s">
        <v>175</v>
      </c>
      <c r="C66" s="31"/>
      <c r="D66" s="394">
        <f>'A2'!D66</f>
        <v>4510.2450476899867</v>
      </c>
      <c r="E66" s="394">
        <f>'A2'!E66</f>
        <v>141.52246144000009</v>
      </c>
      <c r="F66" s="394">
        <f>'A2'!F66</f>
        <v>284.54853004000034</v>
      </c>
      <c r="G66" s="394">
        <f>'A2'!G66</f>
        <v>88.554367910000096</v>
      </c>
      <c r="H66" s="394">
        <f>'A2'!H66</f>
        <v>84.757933469999898</v>
      </c>
      <c r="I66" s="394">
        <f>'A2'!I66</f>
        <v>1575.8472204700015</v>
      </c>
      <c r="J66" s="394">
        <f>'A2'!J66</f>
        <v>1.9993714200000001</v>
      </c>
      <c r="K66" s="394">
        <f>'A2'!K66</f>
        <v>214.20316555000002</v>
      </c>
      <c r="L66" s="394">
        <f>'A2'!L66</f>
        <v>6901.6780979899886</v>
      </c>
    </row>
    <row r="67" spans="1:22" s="14" customFormat="1" ht="18" customHeight="1">
      <c r="A67" s="30"/>
      <c r="B67" s="31" t="s">
        <v>176</v>
      </c>
      <c r="C67" s="31"/>
      <c r="D67" s="394">
        <f>'A2'!D67</f>
        <v>9332.3991654900019</v>
      </c>
      <c r="E67" s="394">
        <f>'A2'!E67</f>
        <v>314.31277463999999</v>
      </c>
      <c r="F67" s="394">
        <f>'A2'!F67</f>
        <v>1510.8067034499998</v>
      </c>
      <c r="G67" s="394">
        <f>'A2'!G67</f>
        <v>6741.9224112100019</v>
      </c>
      <c r="H67" s="394">
        <f>'A2'!H67</f>
        <v>299.31984428000004</v>
      </c>
      <c r="I67" s="394">
        <f>'A2'!I67</f>
        <v>324.46216453000005</v>
      </c>
      <c r="J67" s="394">
        <f>'A2'!J67</f>
        <v>89.291482300000013</v>
      </c>
      <c r="K67" s="394">
        <f>'A2'!K67</f>
        <v>146.91064387</v>
      </c>
      <c r="L67" s="394">
        <f>'A2'!L67</f>
        <v>18759.425189770001</v>
      </c>
    </row>
    <row r="68" spans="1:22" s="14" customFormat="1" ht="18" customHeight="1">
      <c r="A68" s="29"/>
      <c r="B68" s="28" t="s">
        <v>337</v>
      </c>
      <c r="C68" s="28"/>
      <c r="D68" s="470">
        <f>'A2'!D68</f>
        <v>2233.5301773900001</v>
      </c>
      <c r="E68" s="470">
        <f>'A2'!E68</f>
        <v>0</v>
      </c>
      <c r="F68" s="470">
        <f>'A2'!F68</f>
        <v>0</v>
      </c>
      <c r="G68" s="470">
        <f>'A2'!G68</f>
        <v>0</v>
      </c>
      <c r="H68" s="470">
        <f>'A2'!H68</f>
        <v>0</v>
      </c>
      <c r="I68" s="470">
        <f>'A2'!I68</f>
        <v>0</v>
      </c>
      <c r="J68" s="470">
        <f>'A2'!J68</f>
        <v>0</v>
      </c>
      <c r="K68" s="470">
        <f>'A2'!K68</f>
        <v>0</v>
      </c>
      <c r="L68" s="470">
        <f>'A2'!L68</f>
        <v>2233.5301773900001</v>
      </c>
      <c r="O68" s="44"/>
    </row>
    <row r="69" spans="1:22" s="14" customFormat="1" ht="18" customHeight="1">
      <c r="A69" s="30"/>
      <c r="B69" s="31" t="s">
        <v>338</v>
      </c>
      <c r="C69" s="31"/>
      <c r="D69" s="394">
        <f>'A2'!D69</f>
        <v>2233.5301773900001</v>
      </c>
      <c r="E69" s="394">
        <f>'A2'!E69</f>
        <v>0</v>
      </c>
      <c r="F69" s="394">
        <f>'A2'!F69</f>
        <v>0</v>
      </c>
      <c r="G69" s="394">
        <f>'A2'!G69</f>
        <v>0</v>
      </c>
      <c r="H69" s="394">
        <f>'A2'!H69</f>
        <v>0</v>
      </c>
      <c r="I69" s="394">
        <f>'A2'!I69</f>
        <v>0</v>
      </c>
      <c r="J69" s="394">
        <f>'A2'!J69</f>
        <v>0</v>
      </c>
      <c r="K69" s="394">
        <f>'A2'!K69</f>
        <v>0</v>
      </c>
      <c r="L69" s="394">
        <f>'A2'!L69</f>
        <v>2233.5301773900001</v>
      </c>
      <c r="O69" s="42"/>
    </row>
    <row r="70" spans="1:22" s="14" customFormat="1" ht="18" customHeight="1">
      <c r="A70" s="30"/>
      <c r="B70" s="31" t="s">
        <v>339</v>
      </c>
      <c r="C70" s="31"/>
      <c r="D70" s="394">
        <f>'A2'!D70</f>
        <v>0</v>
      </c>
      <c r="E70" s="394">
        <f>'A2'!E70</f>
        <v>0</v>
      </c>
      <c r="F70" s="394">
        <f>'A2'!F70</f>
        <v>0</v>
      </c>
      <c r="G70" s="394">
        <f>'A2'!G70</f>
        <v>0</v>
      </c>
      <c r="H70" s="394">
        <f>'A2'!H70</f>
        <v>0</v>
      </c>
      <c r="I70" s="394">
        <f>'A2'!I70</f>
        <v>0</v>
      </c>
      <c r="J70" s="394">
        <f>'A2'!J70</f>
        <v>0</v>
      </c>
      <c r="K70" s="394">
        <f>'A2'!K70</f>
        <v>0</v>
      </c>
      <c r="L70" s="394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4">
        <f>'A2'!D71</f>
        <v>144991.56398623984</v>
      </c>
      <c r="E71" s="394">
        <f>'A2'!E71</f>
        <v>10840.186957420001</v>
      </c>
      <c r="F71" s="394">
        <f>'A2'!F71</f>
        <v>10178.35554993</v>
      </c>
      <c r="G71" s="394">
        <f>'A2'!G71</f>
        <v>15285.419374869998</v>
      </c>
      <c r="H71" s="394">
        <f>'A2'!H71</f>
        <v>1912.3110493699996</v>
      </c>
      <c r="I71" s="394">
        <f>'A2'!I71</f>
        <v>5847.9831028700028</v>
      </c>
      <c r="J71" s="394">
        <f>'A2'!J71</f>
        <v>641.48754825999993</v>
      </c>
      <c r="K71" s="394">
        <f>'A2'!K71</f>
        <v>2198.8492078899999</v>
      </c>
      <c r="L71" s="394">
        <f>'A2'!L71</f>
        <v>191896.15677684982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4">
        <f>'A2'!D72</f>
        <v>0</v>
      </c>
      <c r="E72" s="394">
        <f>'A2'!E72</f>
        <v>0</v>
      </c>
      <c r="F72" s="394">
        <f>'A2'!F72</f>
        <v>0</v>
      </c>
      <c r="G72" s="394">
        <f>'A2'!G72</f>
        <v>0</v>
      </c>
      <c r="H72" s="394">
        <f>'A2'!H72</f>
        <v>0</v>
      </c>
      <c r="I72" s="394">
        <f>'A2'!I72</f>
        <v>0</v>
      </c>
      <c r="J72" s="394">
        <f>'A2'!J72</f>
        <v>0</v>
      </c>
      <c r="K72" s="394">
        <f>'A2'!K72</f>
        <v>0</v>
      </c>
      <c r="L72" s="394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4">
        <f>'A2'!D73</f>
        <v>139524.27549126069</v>
      </c>
      <c r="E73" s="394">
        <f>'A2'!E73</f>
        <v>10660.01524537003</v>
      </c>
      <c r="F73" s="394">
        <f>'A2'!F73</f>
        <v>10038.116100559992</v>
      </c>
      <c r="G73" s="394">
        <f>'A2'!G73</f>
        <v>14712.070678500011</v>
      </c>
      <c r="H73" s="394">
        <f>'A2'!H73</f>
        <v>1907.3933507200006</v>
      </c>
      <c r="I73" s="394">
        <f>'A2'!I73</f>
        <v>5788.5026254199875</v>
      </c>
      <c r="J73" s="394">
        <f>'A2'!J73</f>
        <v>614.09306449999985</v>
      </c>
      <c r="K73" s="394">
        <f>'A2'!K73</f>
        <v>2084.3749196899994</v>
      </c>
      <c r="L73" s="394">
        <f>'A2'!L73</f>
        <v>185328.84147602072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4">
        <f>'A2'!D74</f>
        <v>5330.4280298900021</v>
      </c>
      <c r="E74" s="394">
        <f>'A2'!E74</f>
        <v>180.17171205000002</v>
      </c>
      <c r="F74" s="394">
        <f>'A2'!F74</f>
        <v>140.23944937000002</v>
      </c>
      <c r="G74" s="394">
        <f>'A2'!G74</f>
        <v>571.25161141000001</v>
      </c>
      <c r="H74" s="394">
        <f>'A2'!H74</f>
        <v>4.9176986500000002</v>
      </c>
      <c r="I74" s="394">
        <f>'A2'!I74</f>
        <v>59.480477449999988</v>
      </c>
      <c r="J74" s="394">
        <f>'A2'!J74</f>
        <v>27.394483760000004</v>
      </c>
      <c r="K74" s="394">
        <f>'A2'!K74</f>
        <v>114.47428819999999</v>
      </c>
      <c r="L74" s="394">
        <f>'A2'!L74</f>
        <v>6428.3577507800019</v>
      </c>
      <c r="O74" s="143"/>
      <c r="P74" s="42"/>
      <c r="Q74" s="42"/>
    </row>
    <row r="75" spans="1:22" s="14" customFormat="1" ht="18" customHeight="1">
      <c r="A75" s="34"/>
      <c r="B75" s="433" t="s">
        <v>181</v>
      </c>
      <c r="C75" s="35"/>
      <c r="D75" s="437">
        <f>'A2'!D75</f>
        <v>136.86046509000002</v>
      </c>
      <c r="E75" s="437">
        <f>'A2'!E75</f>
        <v>0</v>
      </c>
      <c r="F75" s="437">
        <f>'A2'!F75</f>
        <v>0</v>
      </c>
      <c r="G75" s="437">
        <f>'A2'!G75</f>
        <v>2.0970849600000001</v>
      </c>
      <c r="H75" s="437">
        <f>'A2'!H75</f>
        <v>0</v>
      </c>
      <c r="I75" s="437">
        <f>'A2'!I75</f>
        <v>0</v>
      </c>
      <c r="J75" s="437">
        <f>'A2'!J75</f>
        <v>0</v>
      </c>
      <c r="K75" s="437">
        <f>'A2'!K75</f>
        <v>0</v>
      </c>
      <c r="L75" s="437">
        <f>'A2'!L75</f>
        <v>138.95755005000001</v>
      </c>
      <c r="O75" s="42"/>
      <c r="P75" s="42"/>
      <c r="Q75" s="42"/>
    </row>
    <row r="76" spans="1:22" s="14" customFormat="1" ht="14.25" hidden="1">
      <c r="A76" s="719" t="s">
        <v>211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2" s="14" customFormat="1" ht="18" hidden="1" customHeight="1">
      <c r="A77" s="719" t="s">
        <v>215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  <c r="V77" s="26"/>
    </row>
    <row r="78" spans="1:22" s="44" customFormat="1" ht="18" hidden="1" customHeight="1">
      <c r="A78" s="719" t="s">
        <v>212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O78" s="40"/>
      <c r="P78" s="40"/>
      <c r="T78" s="45"/>
    </row>
    <row r="79" spans="1:22" s="44" customFormat="1" ht="18" hidden="1" customHeight="1">
      <c r="A79" s="719" t="s">
        <v>213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O79" s="42"/>
      <c r="P79" s="42"/>
      <c r="T79" s="45"/>
    </row>
    <row r="80" spans="1:22" s="40" customFormat="1" ht="12" hidden="1" customHeight="1">
      <c r="A80" s="719" t="s">
        <v>214</v>
      </c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25" t="s">
        <v>216</v>
      </c>
      <c r="M9" s="727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2" t="s">
        <v>173</v>
      </c>
      <c r="K10" s="65" t="s">
        <v>174</v>
      </c>
      <c r="L10" s="726"/>
      <c r="M10" s="728"/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267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48">
        <f>'A3'!D13</f>
        <v>975.29733312000008</v>
      </c>
      <c r="E13" s="448">
        <f>'A3'!E13</f>
        <v>2971.0868828599992</v>
      </c>
      <c r="F13" s="448">
        <f>'A3'!F13</f>
        <v>217.09927683000001</v>
      </c>
      <c r="G13" s="448">
        <f>'A3'!G13</f>
        <v>287.76862706999998</v>
      </c>
      <c r="H13" s="448">
        <f>'A3'!H13</f>
        <v>1190.3811074600003</v>
      </c>
      <c r="I13" s="448">
        <f>'A3'!I13</f>
        <v>307.60845676000014</v>
      </c>
      <c r="J13" s="448">
        <f>'A3'!J13</f>
        <v>65.281850739999982</v>
      </c>
      <c r="K13" s="448">
        <f>'A3'!K13</f>
        <v>6014.5235348400001</v>
      </c>
      <c r="L13" s="448">
        <f>'A3'!L13</f>
        <v>480.75610016499991</v>
      </c>
      <c r="M13" s="448">
        <f>'A3'!M13</f>
        <v>626296.23028431437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1">
        <f>'A3'!D14</f>
        <v>478.45142763000001</v>
      </c>
      <c r="E14" s="471">
        <f>'A3'!E14</f>
        <v>2396.0661870299991</v>
      </c>
      <c r="F14" s="471">
        <f>'A3'!F14</f>
        <v>82.430056680000035</v>
      </c>
      <c r="G14" s="471">
        <f>'A3'!G14</f>
        <v>200.57724081999996</v>
      </c>
      <c r="H14" s="471">
        <f>'A3'!H14</f>
        <v>684.99908552000022</v>
      </c>
      <c r="I14" s="471">
        <f>'A3'!I14</f>
        <v>289.60990399000013</v>
      </c>
      <c r="J14" s="471">
        <f>'A3'!J14</f>
        <v>5.0304198200000005</v>
      </c>
      <c r="K14" s="471">
        <f>'A3'!K14</f>
        <v>4137.1643214899996</v>
      </c>
      <c r="L14" s="471">
        <f>'A3'!L14</f>
        <v>128.70132674499993</v>
      </c>
      <c r="M14" s="471">
        <f>'A3'!M14</f>
        <v>379196.66987873451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1">
        <f>'A3'!D15</f>
        <v>119.25150802000005</v>
      </c>
      <c r="E15" s="471">
        <f>'A3'!E15</f>
        <v>56.84815803</v>
      </c>
      <c r="F15" s="471">
        <f>'A3'!F15</f>
        <v>3.3446499299999992</v>
      </c>
      <c r="G15" s="471">
        <f>'A3'!G15</f>
        <v>11.156024099999998</v>
      </c>
      <c r="H15" s="471">
        <f>'A3'!H15</f>
        <v>73.73622191000004</v>
      </c>
      <c r="I15" s="471">
        <f>'A3'!I15</f>
        <v>0.44070574000000001</v>
      </c>
      <c r="J15" s="471">
        <f>'A3'!J15</f>
        <v>3.0866080000000001E-2</v>
      </c>
      <c r="K15" s="471">
        <f>'A3'!K15</f>
        <v>264.80813381000007</v>
      </c>
      <c r="L15" s="471">
        <f>'A3'!L15</f>
        <v>14.342536095000003</v>
      </c>
      <c r="M15" s="471">
        <f>'A3'!M15</f>
        <v>219344.32238530449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1">
        <f>'A3'!D16</f>
        <v>359.19991960999999</v>
      </c>
      <c r="E16" s="471">
        <f>'A3'!E16</f>
        <v>2339.2180289999992</v>
      </c>
      <c r="F16" s="471">
        <f>'A3'!F16</f>
        <v>79.085406750000033</v>
      </c>
      <c r="G16" s="471">
        <f>'A3'!G16</f>
        <v>189.42121671999996</v>
      </c>
      <c r="H16" s="471">
        <f>'A3'!H16</f>
        <v>611.26286361000018</v>
      </c>
      <c r="I16" s="471">
        <f>'A3'!I16</f>
        <v>289.16919825000014</v>
      </c>
      <c r="J16" s="471">
        <f>'A3'!J16</f>
        <v>4.9995537400000005</v>
      </c>
      <c r="K16" s="471">
        <f>'A3'!K16</f>
        <v>3872.3561876799995</v>
      </c>
      <c r="L16" s="471">
        <f>'A3'!L16</f>
        <v>114.35879064999993</v>
      </c>
      <c r="M16" s="471">
        <f>'A3'!M16</f>
        <v>159852.34749342999</v>
      </c>
      <c r="N16" s="26"/>
    </row>
    <row r="17" spans="1:14" s="14" customFormat="1" ht="18" customHeight="1">
      <c r="A17" s="30"/>
      <c r="B17" s="12" t="s">
        <v>177</v>
      </c>
      <c r="C17" s="31"/>
      <c r="D17" s="471">
        <f>'A3'!D17</f>
        <v>346.16006712000001</v>
      </c>
      <c r="E17" s="471">
        <f>'A3'!E17</f>
        <v>523.70702840000001</v>
      </c>
      <c r="F17" s="471">
        <f>'A3'!F17</f>
        <v>53.298419529999997</v>
      </c>
      <c r="G17" s="471">
        <f>'A3'!G17</f>
        <v>86.638291999999993</v>
      </c>
      <c r="H17" s="471">
        <f>'A3'!H17</f>
        <v>379.09826208000004</v>
      </c>
      <c r="I17" s="471">
        <f>'A3'!I17</f>
        <v>12.505472190000001</v>
      </c>
      <c r="J17" s="471">
        <f>'A3'!J17</f>
        <v>54.284017449999986</v>
      </c>
      <c r="K17" s="471">
        <f>'A3'!K17</f>
        <v>1455.69155877</v>
      </c>
      <c r="L17" s="471">
        <f>'A3'!L17</f>
        <v>232.56037262000004</v>
      </c>
      <c r="M17" s="471">
        <f>'A3'!M17</f>
        <v>123903.71841260009</v>
      </c>
      <c r="N17" s="26"/>
    </row>
    <row r="18" spans="1:14" s="14" customFormat="1" ht="18" customHeight="1">
      <c r="A18" s="30"/>
      <c r="B18" s="31" t="s">
        <v>175</v>
      </c>
      <c r="C18" s="31"/>
      <c r="D18" s="471">
        <f>'A3'!D18</f>
        <v>214.38193015000004</v>
      </c>
      <c r="E18" s="471">
        <f>'A3'!E18</f>
        <v>18.79148494</v>
      </c>
      <c r="F18" s="471">
        <f>'A3'!F18</f>
        <v>1.0324759699999999</v>
      </c>
      <c r="G18" s="471">
        <f>'A3'!G18</f>
        <v>0</v>
      </c>
      <c r="H18" s="471">
        <f>'A3'!H18</f>
        <v>281.69647850000007</v>
      </c>
      <c r="I18" s="471">
        <f>'A3'!I18</f>
        <v>0</v>
      </c>
      <c r="J18" s="471">
        <f>'A3'!J18</f>
        <v>0.9399187</v>
      </c>
      <c r="K18" s="471">
        <f>'A3'!K18</f>
        <v>516.84228826000015</v>
      </c>
      <c r="L18" s="471">
        <f>'A3'!L18</f>
        <v>23.325210420000008</v>
      </c>
      <c r="M18" s="471">
        <f>'A3'!M18</f>
        <v>37446.572591409975</v>
      </c>
      <c r="N18" s="26"/>
    </row>
    <row r="19" spans="1:14" s="14" customFormat="1" ht="18" customHeight="1">
      <c r="A19" s="30"/>
      <c r="B19" s="31" t="s">
        <v>176</v>
      </c>
      <c r="C19" s="31"/>
      <c r="D19" s="471">
        <f>'A3'!D19</f>
        <v>131.77813696999996</v>
      </c>
      <c r="E19" s="471">
        <f>'A3'!E19</f>
        <v>504.91554346000004</v>
      </c>
      <c r="F19" s="471">
        <f>'A3'!F19</f>
        <v>52.265943559999997</v>
      </c>
      <c r="G19" s="471">
        <f>'A3'!G19</f>
        <v>86.638291999999993</v>
      </c>
      <c r="H19" s="471">
        <f>'A3'!H19</f>
        <v>97.401783579999986</v>
      </c>
      <c r="I19" s="471">
        <f>'A3'!I19</f>
        <v>12.505472190000001</v>
      </c>
      <c r="J19" s="471">
        <f>'A3'!J19</f>
        <v>53.344098749999986</v>
      </c>
      <c r="K19" s="471">
        <f>'A3'!K19</f>
        <v>938.84927050999988</v>
      </c>
      <c r="L19" s="471">
        <f>'A3'!L19</f>
        <v>209.23516220000002</v>
      </c>
      <c r="M19" s="471">
        <f>'A3'!M19</f>
        <v>86457.145821190119</v>
      </c>
      <c r="N19" s="26"/>
    </row>
    <row r="20" spans="1:14" s="14" customFormat="1" ht="18" customHeight="1">
      <c r="A20" s="29"/>
      <c r="B20" s="466" t="s">
        <v>327</v>
      </c>
      <c r="C20" s="12"/>
      <c r="D20" s="471">
        <f>'A3'!D20</f>
        <v>0</v>
      </c>
      <c r="E20" s="471">
        <f>'A3'!E20</f>
        <v>1.613171E-2</v>
      </c>
      <c r="F20" s="471">
        <f>'A3'!F20</f>
        <v>0</v>
      </c>
      <c r="G20" s="471">
        <f>'A3'!G20</f>
        <v>0</v>
      </c>
      <c r="H20" s="471">
        <f>'A3'!H20</f>
        <v>0</v>
      </c>
      <c r="I20" s="471">
        <f>'A3'!I20</f>
        <v>0</v>
      </c>
      <c r="J20" s="471">
        <f>'A3'!J20</f>
        <v>1.25997E-3</v>
      </c>
      <c r="K20" s="471">
        <f>'A3'!K20</f>
        <v>1.739168E-2</v>
      </c>
      <c r="L20" s="471">
        <f>'A3'!L20</f>
        <v>2.5351264999999998E-2</v>
      </c>
      <c r="M20" s="471">
        <f>'A3'!M20</f>
        <v>10692.342285404991</v>
      </c>
      <c r="N20" s="26"/>
    </row>
    <row r="21" spans="1:14" s="14" customFormat="1" ht="18" customHeight="1">
      <c r="A21" s="30"/>
      <c r="B21" s="31" t="s">
        <v>175</v>
      </c>
      <c r="C21" s="31"/>
      <c r="D21" s="471">
        <f>'A3'!D21</f>
        <v>0</v>
      </c>
      <c r="E21" s="471">
        <f>'A3'!E21</f>
        <v>0</v>
      </c>
      <c r="F21" s="471">
        <f>'A3'!F21</f>
        <v>0</v>
      </c>
      <c r="G21" s="471">
        <f>'A3'!G21</f>
        <v>0</v>
      </c>
      <c r="H21" s="471">
        <f>'A3'!H21</f>
        <v>0</v>
      </c>
      <c r="I21" s="471">
        <f>'A3'!I21</f>
        <v>0</v>
      </c>
      <c r="J21" s="471">
        <f>'A3'!J21</f>
        <v>1.25997E-3</v>
      </c>
      <c r="K21" s="471">
        <f>'A3'!K21</f>
        <v>1.25997E-3</v>
      </c>
      <c r="L21" s="471">
        <f>'A3'!L21</f>
        <v>4.2855150000000002E-3</v>
      </c>
      <c r="M21" s="471">
        <f>'A3'!M21</f>
        <v>1439.8999558150003</v>
      </c>
      <c r="N21" s="26"/>
    </row>
    <row r="22" spans="1:14" s="14" customFormat="1" ht="18" customHeight="1">
      <c r="A22" s="30"/>
      <c r="B22" s="31" t="s">
        <v>176</v>
      </c>
      <c r="C22" s="31"/>
      <c r="D22" s="471">
        <f>'A3'!D22</f>
        <v>0</v>
      </c>
      <c r="E22" s="471">
        <f>'A3'!E22</f>
        <v>1.613171E-2</v>
      </c>
      <c r="F22" s="471">
        <f>'A3'!F22</f>
        <v>0</v>
      </c>
      <c r="G22" s="471">
        <f>'A3'!G22</f>
        <v>0</v>
      </c>
      <c r="H22" s="471">
        <f>'A3'!H22</f>
        <v>0</v>
      </c>
      <c r="I22" s="471">
        <f>'A3'!I22</f>
        <v>0</v>
      </c>
      <c r="J22" s="471">
        <f>'A3'!J22</f>
        <v>0</v>
      </c>
      <c r="K22" s="471">
        <f>'A3'!K22</f>
        <v>1.613171E-2</v>
      </c>
      <c r="L22" s="471">
        <f>'A3'!L22</f>
        <v>2.1065749999999998E-2</v>
      </c>
      <c r="M22" s="471">
        <f>'A3'!M22</f>
        <v>9252.4423295899905</v>
      </c>
      <c r="N22" s="26"/>
    </row>
    <row r="23" spans="1:14" s="14" customFormat="1" ht="18" customHeight="1">
      <c r="A23" s="30"/>
      <c r="B23" s="466" t="s">
        <v>326</v>
      </c>
      <c r="C23" s="31"/>
      <c r="D23" s="471">
        <f>'A3'!D23</f>
        <v>150.68583837</v>
      </c>
      <c r="E23" s="471">
        <f>'A3'!E23</f>
        <v>51.297535720000013</v>
      </c>
      <c r="F23" s="471">
        <f>'A3'!F23</f>
        <v>81.370800619999997</v>
      </c>
      <c r="G23" s="471">
        <f>'A3'!G23</f>
        <v>0.55309425000000001</v>
      </c>
      <c r="H23" s="471">
        <f>'A3'!H23</f>
        <v>126.28375985999999</v>
      </c>
      <c r="I23" s="471">
        <f>'A3'!I23</f>
        <v>5.4930805799999991</v>
      </c>
      <c r="J23" s="471">
        <f>'A3'!J23</f>
        <v>5.966153499999999</v>
      </c>
      <c r="K23" s="471">
        <f>'A3'!K23</f>
        <v>421.65026290000003</v>
      </c>
      <c r="L23" s="471">
        <f>'A3'!L23</f>
        <v>119.46904953499998</v>
      </c>
      <c r="M23" s="471">
        <f>'A3'!M23</f>
        <v>112503.49970757487</v>
      </c>
      <c r="N23" s="26"/>
    </row>
    <row r="24" spans="1:14" s="14" customFormat="1" ht="18" customHeight="1">
      <c r="A24" s="30"/>
      <c r="B24" s="31" t="s">
        <v>175</v>
      </c>
      <c r="C24" s="31"/>
      <c r="D24" s="471">
        <f>'A3'!D24</f>
        <v>150.51254276</v>
      </c>
      <c r="E24" s="471">
        <f>'A3'!E24</f>
        <v>50.60519862000001</v>
      </c>
      <c r="F24" s="471">
        <f>'A3'!F24</f>
        <v>26.77948971999999</v>
      </c>
      <c r="G24" s="471">
        <f>'A3'!G24</f>
        <v>0.55006306000000005</v>
      </c>
      <c r="H24" s="471">
        <f>'A3'!H24</f>
        <v>3.4735909000000005</v>
      </c>
      <c r="I24" s="471">
        <f>'A3'!I24</f>
        <v>5.4829984599999992</v>
      </c>
      <c r="J24" s="471">
        <f>'A3'!J24</f>
        <v>5.8267770199999989</v>
      </c>
      <c r="K24" s="471">
        <f>'A3'!K24</f>
        <v>243.23066054000003</v>
      </c>
      <c r="L24" s="471">
        <f>'A3'!L24</f>
        <v>87.003326429999973</v>
      </c>
      <c r="M24" s="471">
        <f>'A3'!M24</f>
        <v>76633.415487709863</v>
      </c>
      <c r="N24" s="26"/>
    </row>
    <row r="25" spans="1:14" s="14" customFormat="1" ht="18" customHeight="1">
      <c r="A25" s="30"/>
      <c r="B25" s="31" t="s">
        <v>176</v>
      </c>
      <c r="C25" s="31"/>
      <c r="D25" s="471">
        <f>'A3'!D25</f>
        <v>0.17329561000000002</v>
      </c>
      <c r="E25" s="471">
        <f>'A3'!E25</f>
        <v>0.69233709999999993</v>
      </c>
      <c r="F25" s="471">
        <f>'A3'!F25</f>
        <v>54.591310900000011</v>
      </c>
      <c r="G25" s="471">
        <f>'A3'!G25</f>
        <v>3.03119E-3</v>
      </c>
      <c r="H25" s="471">
        <f>'A3'!H25</f>
        <v>122.81016895999998</v>
      </c>
      <c r="I25" s="471">
        <f>'A3'!I25</f>
        <v>1.008212E-2</v>
      </c>
      <c r="J25" s="471">
        <f>'A3'!J25</f>
        <v>0.13937648</v>
      </c>
      <c r="K25" s="471">
        <f>'A3'!K25</f>
        <v>178.41960236</v>
      </c>
      <c r="L25" s="471">
        <f>'A3'!L25</f>
        <v>32.465723105000009</v>
      </c>
      <c r="M25" s="471">
        <f>'A3'!M25</f>
        <v>35870.084219865006</v>
      </c>
      <c r="N25" s="26"/>
    </row>
    <row r="26" spans="1:14" s="14" customFormat="1" ht="18" customHeight="1">
      <c r="A26" s="29"/>
      <c r="B26" s="28" t="s">
        <v>337</v>
      </c>
      <c r="C26" s="12"/>
      <c r="D26" s="448">
        <f>'A3'!D26</f>
        <v>0</v>
      </c>
      <c r="E26" s="448">
        <f>'A3'!E26</f>
        <v>0</v>
      </c>
      <c r="F26" s="448">
        <f>'A3'!F26</f>
        <v>0</v>
      </c>
      <c r="G26" s="448">
        <f>'A3'!G26</f>
        <v>0</v>
      </c>
      <c r="H26" s="448">
        <f>'A3'!H26</f>
        <v>0</v>
      </c>
      <c r="I26" s="448">
        <f>'A3'!I26</f>
        <v>0</v>
      </c>
      <c r="J26" s="448">
        <f>'A3'!J26</f>
        <v>0</v>
      </c>
      <c r="K26" s="448">
        <f>'A3'!K26</f>
        <v>0</v>
      </c>
      <c r="L26" s="448">
        <f>'A3'!L26</f>
        <v>0</v>
      </c>
      <c r="M26" s="448">
        <f>'A3'!M26</f>
        <v>173639.59646897012</v>
      </c>
      <c r="N26" s="26"/>
    </row>
    <row r="27" spans="1:14" s="14" customFormat="1" ht="18" customHeight="1">
      <c r="A27" s="30"/>
      <c r="B27" s="31" t="s">
        <v>338</v>
      </c>
      <c r="C27" s="31"/>
      <c r="D27" s="471">
        <f>'A3'!D27</f>
        <v>0</v>
      </c>
      <c r="E27" s="471">
        <f>'A3'!E27</f>
        <v>0</v>
      </c>
      <c r="F27" s="471">
        <f>'A3'!F27</f>
        <v>0</v>
      </c>
      <c r="G27" s="471">
        <f>'A3'!G27</f>
        <v>0</v>
      </c>
      <c r="H27" s="471">
        <f>'A3'!H27</f>
        <v>0</v>
      </c>
      <c r="I27" s="471">
        <f>'A3'!I27</f>
        <v>0</v>
      </c>
      <c r="J27" s="471">
        <f>'A3'!J27</f>
        <v>0</v>
      </c>
      <c r="K27" s="471">
        <f>'A3'!K27</f>
        <v>0</v>
      </c>
      <c r="L27" s="471">
        <f>'A3'!L27</f>
        <v>0</v>
      </c>
      <c r="M27" s="471">
        <f>'A3'!M27</f>
        <v>173638.91280892011</v>
      </c>
      <c r="N27" s="26"/>
    </row>
    <row r="28" spans="1:14" s="14" customFormat="1" ht="18" customHeight="1">
      <c r="A28" s="30"/>
      <c r="B28" s="31" t="s">
        <v>339</v>
      </c>
      <c r="C28" s="31"/>
      <c r="D28" s="471">
        <f>'A3'!D28</f>
        <v>0</v>
      </c>
      <c r="E28" s="471">
        <f>'A3'!E28</f>
        <v>0</v>
      </c>
      <c r="F28" s="471">
        <f>'A3'!F28</f>
        <v>0</v>
      </c>
      <c r="G28" s="471">
        <f>'A3'!G28</f>
        <v>0</v>
      </c>
      <c r="H28" s="471">
        <f>'A3'!H28</f>
        <v>0</v>
      </c>
      <c r="I28" s="471">
        <f>'A3'!I28</f>
        <v>0</v>
      </c>
      <c r="J28" s="471">
        <f>'A3'!J28</f>
        <v>0</v>
      </c>
      <c r="K28" s="471">
        <f>'A3'!K28</f>
        <v>0</v>
      </c>
      <c r="L28" s="471">
        <f>'A3'!L28</f>
        <v>0</v>
      </c>
      <c r="M28" s="471">
        <f>'A3'!M28</f>
        <v>0.68366004999999996</v>
      </c>
      <c r="N28" s="26"/>
    </row>
    <row r="29" spans="1:14" s="14" customFormat="1" ht="18" customHeight="1">
      <c r="A29" s="29"/>
      <c r="B29" s="12" t="s">
        <v>174</v>
      </c>
      <c r="C29" s="12"/>
      <c r="D29" s="471">
        <f>'A3'!D29</f>
        <v>975.29733312000008</v>
      </c>
      <c r="E29" s="471">
        <f>'A3'!E29</f>
        <v>2971.0868828599992</v>
      </c>
      <c r="F29" s="471">
        <f>'A3'!F29</f>
        <v>217.09927683000001</v>
      </c>
      <c r="G29" s="471">
        <f>'A3'!G29</f>
        <v>287.76862706999998</v>
      </c>
      <c r="H29" s="471">
        <f>'A3'!H29</f>
        <v>1190.3811074600003</v>
      </c>
      <c r="I29" s="471">
        <f>'A3'!I29</f>
        <v>307.60845676000014</v>
      </c>
      <c r="J29" s="471">
        <f>'A3'!J29</f>
        <v>65.281850739999982</v>
      </c>
      <c r="K29" s="471">
        <f>'A3'!K29</f>
        <v>6014.5235348400001</v>
      </c>
      <c r="L29" s="471">
        <f>'A3'!L29</f>
        <v>480.75610016499991</v>
      </c>
      <c r="M29" s="471">
        <f>'A3'!M29</f>
        <v>799935.82675328455</v>
      </c>
      <c r="N29" s="26"/>
    </row>
    <row r="30" spans="1:14" s="14" customFormat="1" ht="18" customHeight="1">
      <c r="A30" s="29"/>
      <c r="B30" s="12"/>
      <c r="C30" s="12"/>
      <c r="D30" s="394">
        <f>'A3'!D30</f>
        <v>0</v>
      </c>
      <c r="E30" s="394">
        <f>'A3'!E30</f>
        <v>0</v>
      </c>
      <c r="F30" s="394">
        <f>'A3'!F30</f>
        <v>0</v>
      </c>
      <c r="G30" s="394">
        <f>'A3'!G30</f>
        <v>0</v>
      </c>
      <c r="H30" s="394">
        <f>'A3'!H30</f>
        <v>0</v>
      </c>
      <c r="I30" s="394">
        <f>'A3'!I30</f>
        <v>0</v>
      </c>
      <c r="J30" s="394">
        <f>'A3'!J30</f>
        <v>0</v>
      </c>
      <c r="K30" s="394">
        <f>'A3'!K30</f>
        <v>0</v>
      </c>
      <c r="L30" s="394">
        <f>'A3'!L30</f>
        <v>0</v>
      </c>
      <c r="M30" s="394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4">
        <f>'A3'!D31</f>
        <v>0</v>
      </c>
      <c r="E31" s="394">
        <f>'A3'!E31</f>
        <v>0</v>
      </c>
      <c r="F31" s="394">
        <f>'A3'!F31</f>
        <v>0</v>
      </c>
      <c r="G31" s="394">
        <f>'A3'!G31</f>
        <v>0</v>
      </c>
      <c r="H31" s="394">
        <f>'A3'!H31</f>
        <v>0</v>
      </c>
      <c r="I31" s="394">
        <f>'A3'!I31</f>
        <v>0</v>
      </c>
      <c r="J31" s="394">
        <f>'A3'!J31</f>
        <v>0</v>
      </c>
      <c r="K31" s="394">
        <f>'A3'!K31</f>
        <v>0</v>
      </c>
      <c r="L31" s="394">
        <f>'A3'!L31</f>
        <v>0</v>
      </c>
      <c r="M31" s="394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48">
        <f>'A3'!D32</f>
        <v>0</v>
      </c>
      <c r="E32" s="448">
        <f>'A3'!E32</f>
        <v>184.79569815000002</v>
      </c>
      <c r="F32" s="448">
        <f>'A3'!F32</f>
        <v>0.30691425</v>
      </c>
      <c r="G32" s="448">
        <f>'A3'!G32</f>
        <v>3.0732130099999999</v>
      </c>
      <c r="H32" s="448">
        <f>'A3'!H32</f>
        <v>16.3451606</v>
      </c>
      <c r="I32" s="448">
        <f>'A3'!I32</f>
        <v>0</v>
      </c>
      <c r="J32" s="448">
        <f>'A3'!J32</f>
        <v>14.931516759999999</v>
      </c>
      <c r="K32" s="448">
        <f>'A3'!K32</f>
        <v>219.45250277000002</v>
      </c>
      <c r="L32" s="448">
        <f>'A3'!L32</f>
        <v>152.71977581499999</v>
      </c>
      <c r="M32" s="448">
        <f>'A3'!M32</f>
        <v>13051.045035964995</v>
      </c>
      <c r="N32" s="26"/>
    </row>
    <row r="33" spans="1:18" s="14" customFormat="1" ht="18" customHeight="1">
      <c r="A33" s="29"/>
      <c r="B33" s="12" t="s">
        <v>328</v>
      </c>
      <c r="C33" s="12"/>
      <c r="D33" s="471">
        <f>'A3'!D33</f>
        <v>0</v>
      </c>
      <c r="E33" s="471">
        <f>'A3'!E33</f>
        <v>159.81556674000001</v>
      </c>
      <c r="F33" s="471">
        <f>'A3'!F33</f>
        <v>0</v>
      </c>
      <c r="G33" s="471">
        <f>'A3'!G33</f>
        <v>1.8431876199999999</v>
      </c>
      <c r="H33" s="471">
        <f>'A3'!H33</f>
        <v>10.22207955</v>
      </c>
      <c r="I33" s="471">
        <f>'A3'!I33</f>
        <v>0</v>
      </c>
      <c r="J33" s="471">
        <f>'A3'!J33</f>
        <v>0</v>
      </c>
      <c r="K33" s="471">
        <f>'A3'!K33</f>
        <v>171.88083391000001</v>
      </c>
      <c r="L33" s="471">
        <f>'A3'!L33</f>
        <v>36.890608640000004</v>
      </c>
      <c r="M33" s="471">
        <f>'A3'!M33</f>
        <v>3057.2156018399996</v>
      </c>
      <c r="N33" s="26"/>
    </row>
    <row r="34" spans="1:18" s="14" customFormat="1" ht="18" customHeight="1">
      <c r="A34" s="30"/>
      <c r="B34" s="31" t="s">
        <v>175</v>
      </c>
      <c r="C34" s="31"/>
      <c r="D34" s="471">
        <f>'A3'!D34</f>
        <v>0</v>
      </c>
      <c r="E34" s="471">
        <f>'A3'!E34</f>
        <v>1.2472239999999999E-2</v>
      </c>
      <c r="F34" s="471">
        <f>'A3'!F34</f>
        <v>0</v>
      </c>
      <c r="G34" s="471">
        <f>'A3'!G34</f>
        <v>0</v>
      </c>
      <c r="H34" s="471">
        <f>'A3'!H34</f>
        <v>0</v>
      </c>
      <c r="I34" s="471">
        <f>'A3'!I34</f>
        <v>0</v>
      </c>
      <c r="J34" s="471">
        <f>'A3'!J34</f>
        <v>0</v>
      </c>
      <c r="K34" s="471">
        <f>'A3'!K34</f>
        <v>1.2472239999999999E-2</v>
      </c>
      <c r="L34" s="471">
        <f>'A3'!L34</f>
        <v>9.9322499999999994E-2</v>
      </c>
      <c r="M34" s="471">
        <f>'A3'!M34</f>
        <v>267.37045381999991</v>
      </c>
      <c r="N34" s="26"/>
    </row>
    <row r="35" spans="1:18" s="14" customFormat="1" ht="18" customHeight="1">
      <c r="A35" s="30"/>
      <c r="B35" s="31" t="s">
        <v>176</v>
      </c>
      <c r="C35" s="31"/>
      <c r="D35" s="471">
        <f>'A3'!D35</f>
        <v>0</v>
      </c>
      <c r="E35" s="471">
        <f>'A3'!E35</f>
        <v>159.80309450000001</v>
      </c>
      <c r="F35" s="471">
        <f>'A3'!F35</f>
        <v>0</v>
      </c>
      <c r="G35" s="471">
        <f>'A3'!G35</f>
        <v>1.8431876199999999</v>
      </c>
      <c r="H35" s="471">
        <f>'A3'!H35</f>
        <v>10.22207955</v>
      </c>
      <c r="I35" s="471">
        <f>'A3'!I35</f>
        <v>0</v>
      </c>
      <c r="J35" s="471">
        <f>'A3'!J35</f>
        <v>0</v>
      </c>
      <c r="K35" s="471">
        <f>'A3'!K35</f>
        <v>171.86836167000001</v>
      </c>
      <c r="L35" s="471">
        <f>'A3'!L35</f>
        <v>36.791286140000004</v>
      </c>
      <c r="M35" s="471">
        <f>'A3'!M35</f>
        <v>2789.8451480199997</v>
      </c>
      <c r="N35" s="26"/>
    </row>
    <row r="36" spans="1:18" s="14" customFormat="1" ht="18" customHeight="1">
      <c r="A36" s="30"/>
      <c r="B36" s="12" t="s">
        <v>177</v>
      </c>
      <c r="C36" s="31"/>
      <c r="D36" s="471">
        <f>'A3'!D36</f>
        <v>0</v>
      </c>
      <c r="E36" s="471">
        <f>'A3'!E36</f>
        <v>24.967658370000002</v>
      </c>
      <c r="F36" s="471">
        <f>'A3'!F36</f>
        <v>0.30691425</v>
      </c>
      <c r="G36" s="471">
        <f>'A3'!G36</f>
        <v>1.23002539</v>
      </c>
      <c r="H36" s="471">
        <f>'A3'!H36</f>
        <v>6.1230810499999997</v>
      </c>
      <c r="I36" s="471">
        <f>'A3'!I36</f>
        <v>0</v>
      </c>
      <c r="J36" s="471">
        <f>'A3'!J36</f>
        <v>14.803624129999999</v>
      </c>
      <c r="K36" s="471">
        <f>'A3'!K36</f>
        <v>47.431303190000008</v>
      </c>
      <c r="L36" s="471">
        <f>'A3'!L36</f>
        <v>104.52644739500001</v>
      </c>
      <c r="M36" s="471">
        <f>'A3'!M36</f>
        <v>3781.1436643049974</v>
      </c>
      <c r="N36" s="26"/>
    </row>
    <row r="37" spans="1:18" s="14" customFormat="1" ht="18" customHeight="1">
      <c r="A37" s="30"/>
      <c r="B37" s="31" t="s">
        <v>175</v>
      </c>
      <c r="C37" s="31"/>
      <c r="D37" s="471">
        <f>'A3'!D37</f>
        <v>0</v>
      </c>
      <c r="E37" s="471">
        <f>'A3'!E37</f>
        <v>0</v>
      </c>
      <c r="F37" s="471">
        <f>'A3'!F37</f>
        <v>0</v>
      </c>
      <c r="G37" s="471">
        <f>'A3'!G37</f>
        <v>0</v>
      </c>
      <c r="H37" s="471">
        <f>'A3'!H37</f>
        <v>0</v>
      </c>
      <c r="I37" s="471">
        <f>'A3'!I37</f>
        <v>0</v>
      </c>
      <c r="J37" s="471">
        <f>'A3'!J37</f>
        <v>0</v>
      </c>
      <c r="K37" s="471">
        <f>'A3'!K37</f>
        <v>0</v>
      </c>
      <c r="L37" s="471">
        <f>'A3'!L37</f>
        <v>0.40580000500000002</v>
      </c>
      <c r="M37" s="471">
        <f>'A3'!M37</f>
        <v>134.183756225</v>
      </c>
      <c r="N37" s="26"/>
    </row>
    <row r="38" spans="1:18" s="14" customFormat="1" ht="18" customHeight="1">
      <c r="A38" s="30"/>
      <c r="B38" s="31" t="s">
        <v>176</v>
      </c>
      <c r="C38" s="31"/>
      <c r="D38" s="471">
        <f>'A3'!D38</f>
        <v>0</v>
      </c>
      <c r="E38" s="471">
        <f>'A3'!E38</f>
        <v>24.967658370000002</v>
      </c>
      <c r="F38" s="471">
        <f>'A3'!F38</f>
        <v>0.30691425</v>
      </c>
      <c r="G38" s="471">
        <f>'A3'!G38</f>
        <v>1.23002539</v>
      </c>
      <c r="H38" s="471">
        <f>'A3'!H38</f>
        <v>6.1230810499999997</v>
      </c>
      <c r="I38" s="471">
        <f>'A3'!I38</f>
        <v>0</v>
      </c>
      <c r="J38" s="471">
        <f>'A3'!J38</f>
        <v>14.803624129999999</v>
      </c>
      <c r="K38" s="471">
        <f>'A3'!K38</f>
        <v>47.431303190000008</v>
      </c>
      <c r="L38" s="471">
        <f>'A3'!L38</f>
        <v>104.12064739</v>
      </c>
      <c r="M38" s="471">
        <f>'A3'!M38</f>
        <v>3646.9599080799976</v>
      </c>
      <c r="N38" s="26"/>
    </row>
    <row r="39" spans="1:18" s="14" customFormat="1" ht="18" customHeight="1">
      <c r="A39" s="29"/>
      <c r="B39" s="466" t="s">
        <v>327</v>
      </c>
      <c r="C39" s="12"/>
      <c r="D39" s="471">
        <f>'A3'!D39</f>
        <v>0</v>
      </c>
      <c r="E39" s="471">
        <f>'A3'!E39</f>
        <v>0</v>
      </c>
      <c r="F39" s="471">
        <f>'A3'!F39</f>
        <v>0</v>
      </c>
      <c r="G39" s="471">
        <f>'A3'!G39</f>
        <v>0</v>
      </c>
      <c r="H39" s="471">
        <f>'A3'!H39</f>
        <v>0</v>
      </c>
      <c r="I39" s="471">
        <f>'A3'!I39</f>
        <v>0</v>
      </c>
      <c r="J39" s="471">
        <f>'A3'!J39</f>
        <v>0</v>
      </c>
      <c r="K39" s="471">
        <f>'A3'!K39</f>
        <v>0</v>
      </c>
      <c r="L39" s="471">
        <f>'A3'!L39</f>
        <v>0</v>
      </c>
      <c r="M39" s="471">
        <f>'A3'!M39</f>
        <v>84.140173169999997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1">
        <f>'A3'!D40</f>
        <v>0</v>
      </c>
      <c r="E40" s="471">
        <f>'A3'!E40</f>
        <v>0</v>
      </c>
      <c r="F40" s="471">
        <f>'A3'!F40</f>
        <v>0</v>
      </c>
      <c r="G40" s="471">
        <f>'A3'!G40</f>
        <v>0</v>
      </c>
      <c r="H40" s="471">
        <f>'A3'!H40</f>
        <v>0</v>
      </c>
      <c r="I40" s="471">
        <f>'A3'!I40</f>
        <v>0</v>
      </c>
      <c r="J40" s="471">
        <f>'A3'!J40</f>
        <v>0</v>
      </c>
      <c r="K40" s="471">
        <f>'A3'!K40</f>
        <v>0</v>
      </c>
      <c r="L40" s="471">
        <f>'A3'!L40</f>
        <v>0</v>
      </c>
      <c r="M40" s="471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1">
        <f>'A3'!D41</f>
        <v>0</v>
      </c>
      <c r="E41" s="471">
        <f>'A3'!E41</f>
        <v>0</v>
      </c>
      <c r="F41" s="471">
        <f>'A3'!F41</f>
        <v>0</v>
      </c>
      <c r="G41" s="471">
        <f>'A3'!G41</f>
        <v>0</v>
      </c>
      <c r="H41" s="471">
        <f>'A3'!H41</f>
        <v>0</v>
      </c>
      <c r="I41" s="471">
        <f>'A3'!I41</f>
        <v>0</v>
      </c>
      <c r="J41" s="471">
        <f>'A3'!J41</f>
        <v>0</v>
      </c>
      <c r="K41" s="471">
        <f>'A3'!K41</f>
        <v>0</v>
      </c>
      <c r="L41" s="471">
        <f>'A3'!L41</f>
        <v>0</v>
      </c>
      <c r="M41" s="471">
        <f>'A3'!M41</f>
        <v>84.140173169999997</v>
      </c>
      <c r="N41" s="26"/>
    </row>
    <row r="42" spans="1:18" s="14" customFormat="1" ht="18" customHeight="1">
      <c r="A42" s="30"/>
      <c r="B42" s="466" t="s">
        <v>326</v>
      </c>
      <c r="C42" s="31"/>
      <c r="D42" s="471">
        <f>'A3'!D42</f>
        <v>0</v>
      </c>
      <c r="E42" s="471">
        <f>'A3'!E42</f>
        <v>1.2473039999999999E-2</v>
      </c>
      <c r="F42" s="471">
        <f>'A3'!F42</f>
        <v>0</v>
      </c>
      <c r="G42" s="471">
        <f>'A3'!G42</f>
        <v>0</v>
      </c>
      <c r="H42" s="471">
        <f>'A3'!H42</f>
        <v>0</v>
      </c>
      <c r="I42" s="471">
        <f>'A3'!I42</f>
        <v>0</v>
      </c>
      <c r="J42" s="471">
        <f>'A3'!J42</f>
        <v>0.12789263000000001</v>
      </c>
      <c r="K42" s="471">
        <f>'A3'!K42</f>
        <v>0.14036567</v>
      </c>
      <c r="L42" s="471">
        <f>'A3'!L42</f>
        <v>11.30271978</v>
      </c>
      <c r="M42" s="471">
        <f>'A3'!M42</f>
        <v>6128.5455966499967</v>
      </c>
      <c r="N42" s="26"/>
    </row>
    <row r="43" spans="1:18" s="14" customFormat="1" ht="18" customHeight="1">
      <c r="A43" s="30"/>
      <c r="B43" s="31" t="s">
        <v>175</v>
      </c>
      <c r="C43" s="31"/>
      <c r="D43" s="471">
        <f>'A3'!D43</f>
        <v>0</v>
      </c>
      <c r="E43" s="471">
        <f>'A3'!E43</f>
        <v>1.2473039999999999E-2</v>
      </c>
      <c r="F43" s="471">
        <f>'A3'!F43</f>
        <v>0</v>
      </c>
      <c r="G43" s="471">
        <f>'A3'!G43</f>
        <v>0</v>
      </c>
      <c r="H43" s="471">
        <f>'A3'!H43</f>
        <v>0</v>
      </c>
      <c r="I43" s="471">
        <f>'A3'!I43</f>
        <v>0</v>
      </c>
      <c r="J43" s="471">
        <f>'A3'!J43</f>
        <v>0</v>
      </c>
      <c r="K43" s="471">
        <f>'A3'!K43</f>
        <v>1.2473039999999999E-2</v>
      </c>
      <c r="L43" s="471">
        <f>'A3'!L43</f>
        <v>6.9831374549999996</v>
      </c>
      <c r="M43" s="471">
        <f>'A3'!M43</f>
        <v>4911.0002150049968</v>
      </c>
      <c r="N43" s="26"/>
    </row>
    <row r="44" spans="1:18" s="14" customFormat="1" ht="18" customHeight="1">
      <c r="A44" s="30"/>
      <c r="B44" s="31" t="s">
        <v>176</v>
      </c>
      <c r="C44" s="31"/>
      <c r="D44" s="471">
        <f>'A3'!D44</f>
        <v>0</v>
      </c>
      <c r="E44" s="471">
        <f>'A3'!E44</f>
        <v>0</v>
      </c>
      <c r="F44" s="471">
        <f>'A3'!F44</f>
        <v>0</v>
      </c>
      <c r="G44" s="471">
        <f>'A3'!G44</f>
        <v>0</v>
      </c>
      <c r="H44" s="471">
        <f>'A3'!H44</f>
        <v>0</v>
      </c>
      <c r="I44" s="471">
        <f>'A3'!I44</f>
        <v>0</v>
      </c>
      <c r="J44" s="471">
        <f>'A3'!J44</f>
        <v>0.12789263000000001</v>
      </c>
      <c r="K44" s="471">
        <f>'A3'!K44</f>
        <v>0.12789263000000001</v>
      </c>
      <c r="L44" s="471">
        <f>'A3'!L44</f>
        <v>4.3195823249999998</v>
      </c>
      <c r="M44" s="471">
        <f>'A3'!M44</f>
        <v>1217.5453816450001</v>
      </c>
      <c r="N44" s="26"/>
    </row>
    <row r="45" spans="1:18" s="14" customFormat="1" ht="18" customHeight="1">
      <c r="A45" s="29"/>
      <c r="B45" s="28" t="s">
        <v>337</v>
      </c>
      <c r="C45" s="12"/>
      <c r="D45" s="448">
        <f>'A3'!D45</f>
        <v>0</v>
      </c>
      <c r="E45" s="448">
        <f>'A3'!E45</f>
        <v>0</v>
      </c>
      <c r="F45" s="448">
        <f>'A3'!F45</f>
        <v>0</v>
      </c>
      <c r="G45" s="448">
        <f>'A3'!G45</f>
        <v>0</v>
      </c>
      <c r="H45" s="448">
        <f>'A3'!H45</f>
        <v>0</v>
      </c>
      <c r="I45" s="448">
        <f>'A3'!I45</f>
        <v>0</v>
      </c>
      <c r="J45" s="448">
        <f>'A3'!J45</f>
        <v>0</v>
      </c>
      <c r="K45" s="448">
        <f>'A3'!K45</f>
        <v>0</v>
      </c>
      <c r="L45" s="448">
        <f>'A3'!L45</f>
        <v>0</v>
      </c>
      <c r="M45" s="448">
        <f>'A3'!M45</f>
        <v>7720.7624230500151</v>
      </c>
      <c r="N45" s="26"/>
    </row>
    <row r="46" spans="1:18" s="26" customFormat="1" ht="18" customHeight="1">
      <c r="A46" s="30"/>
      <c r="B46" s="31" t="s">
        <v>338</v>
      </c>
      <c r="C46" s="31"/>
      <c r="D46" s="471">
        <f>'A3'!D46</f>
        <v>0</v>
      </c>
      <c r="E46" s="471">
        <f>'A3'!E46</f>
        <v>0</v>
      </c>
      <c r="F46" s="471">
        <f>'A3'!F46</f>
        <v>0</v>
      </c>
      <c r="G46" s="471">
        <f>'A3'!G46</f>
        <v>0</v>
      </c>
      <c r="H46" s="471">
        <f>'A3'!H46</f>
        <v>0</v>
      </c>
      <c r="I46" s="471">
        <f>'A3'!I46</f>
        <v>0</v>
      </c>
      <c r="J46" s="471">
        <f>'A3'!J46</f>
        <v>0</v>
      </c>
      <c r="K46" s="471">
        <f>'A3'!K46</f>
        <v>0</v>
      </c>
      <c r="L46" s="471">
        <f>'A3'!L46</f>
        <v>0</v>
      </c>
      <c r="M46" s="471">
        <f>'A3'!M46</f>
        <v>7039.5553292300156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1">
        <f>'A3'!D47</f>
        <v>0</v>
      </c>
      <c r="E47" s="471">
        <f>'A3'!E47</f>
        <v>0</v>
      </c>
      <c r="F47" s="471">
        <f>'A3'!F47</f>
        <v>0</v>
      </c>
      <c r="G47" s="471">
        <f>'A3'!G47</f>
        <v>0</v>
      </c>
      <c r="H47" s="471">
        <f>'A3'!H47</f>
        <v>0</v>
      </c>
      <c r="I47" s="471">
        <f>'A3'!I47</f>
        <v>0</v>
      </c>
      <c r="J47" s="471">
        <f>'A3'!J47</f>
        <v>0</v>
      </c>
      <c r="K47" s="471">
        <f>'A3'!K47</f>
        <v>0</v>
      </c>
      <c r="L47" s="471">
        <f>'A3'!L47</f>
        <v>0</v>
      </c>
      <c r="M47" s="471">
        <f>'A3'!M47</f>
        <v>681.20709381999995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1">
        <f>'A3'!D48</f>
        <v>0</v>
      </c>
      <c r="E48" s="471">
        <f>'A3'!E48</f>
        <v>184.79569815000002</v>
      </c>
      <c r="F48" s="471">
        <f>'A3'!F48</f>
        <v>0.30691425</v>
      </c>
      <c r="G48" s="471">
        <f>'A3'!G48</f>
        <v>3.0732130099999999</v>
      </c>
      <c r="H48" s="471">
        <f>'A3'!H48</f>
        <v>16.3451606</v>
      </c>
      <c r="I48" s="471">
        <f>'A3'!I48</f>
        <v>0</v>
      </c>
      <c r="J48" s="471">
        <f>'A3'!J48</f>
        <v>14.931516759999999</v>
      </c>
      <c r="K48" s="471">
        <f>'A3'!K48</f>
        <v>219.45250277000002</v>
      </c>
      <c r="L48" s="471">
        <f>'A3'!L48</f>
        <v>152.71977581499999</v>
      </c>
      <c r="M48" s="471">
        <f>'A3'!M48</f>
        <v>20771.80745901501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4">
        <f>'A3'!D49</f>
        <v>0</v>
      </c>
      <c r="E49" s="394">
        <f>'A3'!E49</f>
        <v>0</v>
      </c>
      <c r="F49" s="394">
        <f>'A3'!F49</f>
        <v>0</v>
      </c>
      <c r="G49" s="394">
        <f>'A3'!G49</f>
        <v>0</v>
      </c>
      <c r="H49" s="394">
        <f>'A3'!H49</f>
        <v>0</v>
      </c>
      <c r="I49" s="394">
        <f>'A3'!I49</f>
        <v>0</v>
      </c>
      <c r="J49" s="394">
        <f>'A3'!J49</f>
        <v>0</v>
      </c>
      <c r="K49" s="394">
        <f>'A3'!K49</f>
        <v>0</v>
      </c>
      <c r="L49" s="394">
        <f>'A3'!L49</f>
        <v>0</v>
      </c>
      <c r="M49" s="394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4">
        <f>'A3'!D50</f>
        <v>0</v>
      </c>
      <c r="E50" s="394">
        <f>'A3'!E50</f>
        <v>184.79569814999999</v>
      </c>
      <c r="F50" s="394">
        <f>'A3'!F50</f>
        <v>0.30691425</v>
      </c>
      <c r="G50" s="394">
        <f>'A3'!G50</f>
        <v>3.0732130099999999</v>
      </c>
      <c r="H50" s="394">
        <f>'A3'!H50</f>
        <v>16.3451606</v>
      </c>
      <c r="I50" s="394">
        <f>'A3'!I50</f>
        <v>0</v>
      </c>
      <c r="J50" s="394">
        <f>'A3'!J50</f>
        <v>1.0006475699999999</v>
      </c>
      <c r="K50" s="394">
        <f>'A3'!K50</f>
        <v>205.52163358000001</v>
      </c>
      <c r="L50" s="394">
        <f>'A3'!L50</f>
        <v>13.734198704999999</v>
      </c>
      <c r="M50" s="394">
        <f>'A3'!M50</f>
        <v>1839.0982399250001</v>
      </c>
      <c r="N50" s="26"/>
    </row>
    <row r="51" spans="1:16" s="14" customFormat="1" ht="18" customHeight="1">
      <c r="A51" s="29"/>
      <c r="B51" s="12" t="s">
        <v>180</v>
      </c>
      <c r="C51" s="12"/>
      <c r="D51" s="394">
        <f>'A3'!D51</f>
        <v>0</v>
      </c>
      <c r="E51" s="394">
        <f>'A3'!E51</f>
        <v>0</v>
      </c>
      <c r="F51" s="394">
        <f>'A3'!F51</f>
        <v>0</v>
      </c>
      <c r="G51" s="394">
        <f>'A3'!G51</f>
        <v>0</v>
      </c>
      <c r="H51" s="394">
        <f>'A3'!H51</f>
        <v>0</v>
      </c>
      <c r="I51" s="394">
        <f>'A3'!I51</f>
        <v>0</v>
      </c>
      <c r="J51" s="394">
        <f>'A3'!J51</f>
        <v>13.930869189999999</v>
      </c>
      <c r="K51" s="394">
        <f>'A3'!K51</f>
        <v>13.930869189999999</v>
      </c>
      <c r="L51" s="394">
        <f>'A3'!L51</f>
        <v>138.98557711000001</v>
      </c>
      <c r="M51" s="394">
        <f>'A3'!M51</f>
        <v>17374.405449729878</v>
      </c>
      <c r="N51" s="26"/>
    </row>
    <row r="52" spans="1:16" s="14" customFormat="1" ht="18" customHeight="1">
      <c r="A52" s="29"/>
      <c r="B52" s="12" t="s">
        <v>181</v>
      </c>
      <c r="C52" s="12"/>
      <c r="D52" s="394">
        <f>'A3'!D52</f>
        <v>0</v>
      </c>
      <c r="E52" s="394">
        <f>'A3'!E52</f>
        <v>0</v>
      </c>
      <c r="F52" s="394">
        <f>'A3'!F52</f>
        <v>0</v>
      </c>
      <c r="G52" s="394">
        <f>'A3'!G52</f>
        <v>0</v>
      </c>
      <c r="H52" s="394">
        <f>'A3'!H52</f>
        <v>0</v>
      </c>
      <c r="I52" s="394">
        <f>'A3'!I52</f>
        <v>0</v>
      </c>
      <c r="J52" s="394">
        <f>'A3'!J52</f>
        <v>0</v>
      </c>
      <c r="K52" s="394">
        <f>'A3'!K52</f>
        <v>0</v>
      </c>
      <c r="L52" s="394">
        <f>'A3'!L52</f>
        <v>0</v>
      </c>
      <c r="M52" s="394">
        <f>'A3'!M52</f>
        <v>1558.3037693600004</v>
      </c>
      <c r="N52" s="26"/>
    </row>
    <row r="53" spans="1:16" s="14" customFormat="1" ht="18" customHeight="1">
      <c r="A53" s="29"/>
      <c r="B53" s="12"/>
      <c r="C53" s="12"/>
      <c r="D53" s="394">
        <f>'A3'!D53</f>
        <v>0</v>
      </c>
      <c r="E53" s="394">
        <f>'A3'!E53</f>
        <v>0</v>
      </c>
      <c r="F53" s="394">
        <f>'A3'!F53</f>
        <v>0</v>
      </c>
      <c r="G53" s="394">
        <f>'A3'!G53</f>
        <v>0</v>
      </c>
      <c r="H53" s="394">
        <f>'A3'!H53</f>
        <v>0</v>
      </c>
      <c r="I53" s="394">
        <f>'A3'!I53</f>
        <v>0</v>
      </c>
      <c r="J53" s="394">
        <f>'A3'!J53</f>
        <v>0</v>
      </c>
      <c r="K53" s="394">
        <f>'A3'!K53</f>
        <v>0</v>
      </c>
      <c r="L53" s="394">
        <f>'A3'!L53</f>
        <v>0</v>
      </c>
      <c r="M53" s="394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4">
        <f>'A3'!D54</f>
        <v>0</v>
      </c>
      <c r="E54" s="394">
        <f>'A3'!E54</f>
        <v>0</v>
      </c>
      <c r="F54" s="394">
        <f>'A3'!F54</f>
        <v>0</v>
      </c>
      <c r="G54" s="394">
        <f>'A3'!G54</f>
        <v>0</v>
      </c>
      <c r="H54" s="394">
        <f>'A3'!H54</f>
        <v>0</v>
      </c>
      <c r="I54" s="394">
        <f>'A3'!I54</f>
        <v>0</v>
      </c>
      <c r="J54" s="394">
        <f>'A3'!J54</f>
        <v>0</v>
      </c>
      <c r="K54" s="394">
        <f>'A3'!K54</f>
        <v>0</v>
      </c>
      <c r="L54" s="394">
        <f>'A3'!L54</f>
        <v>0</v>
      </c>
      <c r="M54" s="394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48">
        <f>'A3'!D55</f>
        <v>196.19340307999994</v>
      </c>
      <c r="E55" s="448">
        <f>'A3'!E55</f>
        <v>1194.1181336899999</v>
      </c>
      <c r="F55" s="448">
        <f>'A3'!F55</f>
        <v>7894.7440458199999</v>
      </c>
      <c r="G55" s="448">
        <f>'A3'!G55</f>
        <v>88.158009929999992</v>
      </c>
      <c r="H55" s="448">
        <f>'A3'!H55</f>
        <v>469.70697323000013</v>
      </c>
      <c r="I55" s="448">
        <f>'A3'!I55</f>
        <v>1.1220805999999999</v>
      </c>
      <c r="J55" s="448">
        <f>'A3'!J55</f>
        <v>239.41842410000004</v>
      </c>
      <c r="K55" s="448">
        <f>'A3'!K55</f>
        <v>10083.461070450001</v>
      </c>
      <c r="L55" s="448">
        <f>'A3'!L55</f>
        <v>1219.1598310049999</v>
      </c>
      <c r="M55" s="448">
        <f>'A3'!M55</f>
        <v>598987.61344972474</v>
      </c>
      <c r="N55" s="26"/>
    </row>
    <row r="56" spans="1:16" s="14" customFormat="1" ht="18" customHeight="1">
      <c r="A56" s="29"/>
      <c r="B56" s="12" t="s">
        <v>328</v>
      </c>
      <c r="C56" s="12"/>
      <c r="D56" s="471">
        <f>'A3'!D56</f>
        <v>30.04223489</v>
      </c>
      <c r="E56" s="471">
        <f>'A3'!E56</f>
        <v>974.95296529000007</v>
      </c>
      <c r="F56" s="471">
        <f>'A3'!F56</f>
        <v>5908.889173919998</v>
      </c>
      <c r="G56" s="471">
        <f>'A3'!G56</f>
        <v>0</v>
      </c>
      <c r="H56" s="471">
        <f>'A3'!H56</f>
        <v>0</v>
      </c>
      <c r="I56" s="471">
        <f>'A3'!I56</f>
        <v>0</v>
      </c>
      <c r="J56" s="471">
        <f>'A3'!J56</f>
        <v>65.143332089999987</v>
      </c>
      <c r="K56" s="471">
        <f>'A3'!K56</f>
        <v>6979.0277061899978</v>
      </c>
      <c r="L56" s="471">
        <f>'A3'!L56</f>
        <v>364.70642461999989</v>
      </c>
      <c r="M56" s="471">
        <f>'A3'!M56</f>
        <v>368501.10880669014</v>
      </c>
      <c r="N56" s="26"/>
    </row>
    <row r="57" spans="1:16" s="14" customFormat="1" ht="18" customHeight="1">
      <c r="A57" s="30"/>
      <c r="B57" s="31" t="s">
        <v>175</v>
      </c>
      <c r="C57" s="31"/>
      <c r="D57" s="471">
        <f>'A3'!D57</f>
        <v>1.0060610400000001</v>
      </c>
      <c r="E57" s="471">
        <f>'A3'!E57</f>
        <v>2.3860301400000008</v>
      </c>
      <c r="F57" s="471">
        <f>'A3'!F57</f>
        <v>90.019259300000073</v>
      </c>
      <c r="G57" s="471">
        <f>'A3'!G57</f>
        <v>0</v>
      </c>
      <c r="H57" s="471">
        <f>'A3'!H57</f>
        <v>0</v>
      </c>
      <c r="I57" s="471">
        <f>'A3'!I57</f>
        <v>0</v>
      </c>
      <c r="J57" s="471">
        <f>'A3'!J57</f>
        <v>0.40812655999999997</v>
      </c>
      <c r="K57" s="471">
        <f>'A3'!K57</f>
        <v>93.819477040000066</v>
      </c>
      <c r="L57" s="471">
        <f>'A3'!L57</f>
        <v>61.234085229999998</v>
      </c>
      <c r="M57" s="471">
        <f>'A3'!M57</f>
        <v>185317.59986314041</v>
      </c>
      <c r="N57" s="26"/>
    </row>
    <row r="58" spans="1:16" s="14" customFormat="1" ht="18" customHeight="1">
      <c r="A58" s="30"/>
      <c r="B58" s="31" t="s">
        <v>176</v>
      </c>
      <c r="C58" s="31"/>
      <c r="D58" s="471">
        <f>'A3'!D58</f>
        <v>29.036173850000001</v>
      </c>
      <c r="E58" s="471">
        <f>'A3'!E58</f>
        <v>972.56693515000006</v>
      </c>
      <c r="F58" s="471">
        <f>'A3'!F58</f>
        <v>5818.8699146199979</v>
      </c>
      <c r="G58" s="471">
        <f>'A3'!G58</f>
        <v>0</v>
      </c>
      <c r="H58" s="471">
        <f>'A3'!H58</f>
        <v>0</v>
      </c>
      <c r="I58" s="471">
        <f>'A3'!I58</f>
        <v>0</v>
      </c>
      <c r="J58" s="471">
        <f>'A3'!J58</f>
        <v>64.735205529999988</v>
      </c>
      <c r="K58" s="471">
        <f>'A3'!K58</f>
        <v>6885.2082291499974</v>
      </c>
      <c r="L58" s="471">
        <f>'A3'!L58</f>
        <v>303.47233938999989</v>
      </c>
      <c r="M58" s="471">
        <f>'A3'!M58</f>
        <v>183183.50894354974</v>
      </c>
      <c r="N58" s="26"/>
    </row>
    <row r="59" spans="1:16" s="14" customFormat="1" ht="18" customHeight="1">
      <c r="A59" s="30"/>
      <c r="B59" s="12" t="s">
        <v>177</v>
      </c>
      <c r="C59" s="31"/>
      <c r="D59" s="471">
        <f>'A3'!D59</f>
        <v>45.84632942999999</v>
      </c>
      <c r="E59" s="471">
        <f>'A3'!E59</f>
        <v>103.90072428000002</v>
      </c>
      <c r="F59" s="471">
        <f>'A3'!F59</f>
        <v>977.03542366999989</v>
      </c>
      <c r="G59" s="471">
        <f>'A3'!G59</f>
        <v>88.145739539999994</v>
      </c>
      <c r="H59" s="471">
        <f>'A3'!H59</f>
        <v>469.64546027000011</v>
      </c>
      <c r="I59" s="471">
        <f>'A3'!I59</f>
        <v>1.1220805999999999</v>
      </c>
      <c r="J59" s="471">
        <f>'A3'!J59</f>
        <v>173.77997371000006</v>
      </c>
      <c r="K59" s="471">
        <f>'A3'!K59</f>
        <v>1859.4757315000002</v>
      </c>
      <c r="L59" s="471">
        <f>'A3'!L59</f>
        <v>673.62292751500001</v>
      </c>
      <c r="M59" s="471">
        <f>'A3'!M59</f>
        <v>150422.67116205464</v>
      </c>
      <c r="N59" s="26"/>
    </row>
    <row r="60" spans="1:16" s="14" customFormat="1" ht="18" customHeight="1">
      <c r="A60" s="30"/>
      <c r="B60" s="31" t="s">
        <v>175</v>
      </c>
      <c r="C60" s="31"/>
      <c r="D60" s="471">
        <f>'A3'!D60</f>
        <v>0</v>
      </c>
      <c r="E60" s="471">
        <f>'A3'!E60</f>
        <v>41.319869680000011</v>
      </c>
      <c r="F60" s="471">
        <f>'A3'!F60</f>
        <v>25.99697664</v>
      </c>
      <c r="G60" s="471">
        <f>'A3'!G60</f>
        <v>0</v>
      </c>
      <c r="H60" s="471">
        <f>'A3'!H60</f>
        <v>394.84462205000011</v>
      </c>
      <c r="I60" s="471">
        <f>'A3'!I60</f>
        <v>0</v>
      </c>
      <c r="J60" s="471">
        <f>'A3'!J60</f>
        <v>0</v>
      </c>
      <c r="K60" s="471">
        <f>'A3'!K60</f>
        <v>462.16146837000014</v>
      </c>
      <c r="L60" s="471">
        <f>'A3'!L60</f>
        <v>104.78647498999999</v>
      </c>
      <c r="M60" s="471">
        <f>'A3'!M60</f>
        <v>48468.721618740004</v>
      </c>
      <c r="N60" s="26"/>
    </row>
    <row r="61" spans="1:16" s="14" customFormat="1" ht="18" customHeight="1">
      <c r="A61" s="30"/>
      <c r="B61" s="31" t="s">
        <v>176</v>
      </c>
      <c r="C61" s="31"/>
      <c r="D61" s="471">
        <f>'A3'!D61</f>
        <v>45.84632942999999</v>
      </c>
      <c r="E61" s="471">
        <f>'A3'!E61</f>
        <v>62.580854600000002</v>
      </c>
      <c r="F61" s="471">
        <f>'A3'!F61</f>
        <v>951.03844702999993</v>
      </c>
      <c r="G61" s="471">
        <f>'A3'!G61</f>
        <v>88.145739539999994</v>
      </c>
      <c r="H61" s="471">
        <f>'A3'!H61</f>
        <v>74.800838220000017</v>
      </c>
      <c r="I61" s="471">
        <f>'A3'!I61</f>
        <v>1.1220805999999999</v>
      </c>
      <c r="J61" s="471">
        <f>'A3'!J61</f>
        <v>173.77997371000006</v>
      </c>
      <c r="K61" s="471">
        <f>'A3'!K61</f>
        <v>1397.31426313</v>
      </c>
      <c r="L61" s="471">
        <f>'A3'!L61</f>
        <v>568.83645252500003</v>
      </c>
      <c r="M61" s="471">
        <f>'A3'!M61</f>
        <v>101953.94954331462</v>
      </c>
      <c r="N61" s="26"/>
    </row>
    <row r="62" spans="1:16" s="14" customFormat="1" ht="18" customHeight="1">
      <c r="A62" s="29"/>
      <c r="B62" s="466" t="s">
        <v>327</v>
      </c>
      <c r="C62" s="12"/>
      <c r="D62" s="471">
        <f>'A3'!D62</f>
        <v>0</v>
      </c>
      <c r="E62" s="471">
        <f>'A3'!E62</f>
        <v>0</v>
      </c>
      <c r="F62" s="471">
        <f>'A3'!F62</f>
        <v>0</v>
      </c>
      <c r="G62" s="471">
        <f>'A3'!G62</f>
        <v>0</v>
      </c>
      <c r="H62" s="471">
        <f>'A3'!H62</f>
        <v>0</v>
      </c>
      <c r="I62" s="471">
        <f>'A3'!I62</f>
        <v>0</v>
      </c>
      <c r="J62" s="471">
        <f>'A3'!J62</f>
        <v>0</v>
      </c>
      <c r="K62" s="471">
        <f>'A3'!K62</f>
        <v>0</v>
      </c>
      <c r="L62" s="471">
        <f>'A3'!L62</f>
        <v>0</v>
      </c>
      <c r="M62" s="471">
        <f>'A3'!M62</f>
        <v>34171.627327299997</v>
      </c>
      <c r="N62" s="26"/>
    </row>
    <row r="63" spans="1:16" s="14" customFormat="1" ht="18" customHeight="1">
      <c r="A63" s="30"/>
      <c r="B63" s="31" t="s">
        <v>175</v>
      </c>
      <c r="C63" s="31"/>
      <c r="D63" s="471">
        <f>'A3'!D63</f>
        <v>0</v>
      </c>
      <c r="E63" s="471">
        <f>'A3'!E63</f>
        <v>0</v>
      </c>
      <c r="F63" s="471">
        <f>'A3'!F63</f>
        <v>0</v>
      </c>
      <c r="G63" s="471">
        <f>'A3'!G63</f>
        <v>0</v>
      </c>
      <c r="H63" s="471">
        <f>'A3'!H63</f>
        <v>0</v>
      </c>
      <c r="I63" s="471">
        <f>'A3'!I63</f>
        <v>0</v>
      </c>
      <c r="J63" s="471">
        <f>'A3'!J63</f>
        <v>0</v>
      </c>
      <c r="K63" s="471">
        <f>'A3'!K63</f>
        <v>0</v>
      </c>
      <c r="L63" s="471">
        <f>'A3'!L63</f>
        <v>0</v>
      </c>
      <c r="M63" s="471">
        <f>'A3'!M63</f>
        <v>4460.3760537700018</v>
      </c>
      <c r="N63" s="26"/>
    </row>
    <row r="64" spans="1:16" s="14" customFormat="1" ht="18" customHeight="1">
      <c r="A64" s="30"/>
      <c r="B64" s="31" t="s">
        <v>176</v>
      </c>
      <c r="C64" s="31"/>
      <c r="D64" s="471">
        <f>'A3'!D64</f>
        <v>0</v>
      </c>
      <c r="E64" s="471">
        <f>'A3'!E64</f>
        <v>0</v>
      </c>
      <c r="F64" s="471">
        <f>'A3'!F64</f>
        <v>0</v>
      </c>
      <c r="G64" s="471">
        <f>'A3'!G64</f>
        <v>0</v>
      </c>
      <c r="H64" s="471">
        <f>'A3'!H64</f>
        <v>0</v>
      </c>
      <c r="I64" s="471">
        <f>'A3'!I64</f>
        <v>0</v>
      </c>
      <c r="J64" s="471">
        <f>'A3'!J64</f>
        <v>0</v>
      </c>
      <c r="K64" s="471">
        <f>'A3'!K64</f>
        <v>0</v>
      </c>
      <c r="L64" s="471">
        <f>'A3'!L64</f>
        <v>0</v>
      </c>
      <c r="M64" s="471">
        <f>'A3'!M64</f>
        <v>29711.251273529997</v>
      </c>
      <c r="N64" s="26"/>
      <c r="P64" s="44"/>
    </row>
    <row r="65" spans="1:22" s="14" customFormat="1" ht="18" customHeight="1">
      <c r="A65" s="30"/>
      <c r="B65" s="466" t="s">
        <v>326</v>
      </c>
      <c r="C65" s="31"/>
      <c r="D65" s="471">
        <f>'A3'!D65</f>
        <v>120.30483875999997</v>
      </c>
      <c r="E65" s="471">
        <f>'A3'!E65</f>
        <v>115.26444411999988</v>
      </c>
      <c r="F65" s="471">
        <f>'A3'!F65</f>
        <v>1008.8194482300022</v>
      </c>
      <c r="G65" s="471">
        <f>'A3'!G65</f>
        <v>1.2270389999999999E-2</v>
      </c>
      <c r="H65" s="471">
        <f>'A3'!H65</f>
        <v>6.1512960000000005E-2</v>
      </c>
      <c r="I65" s="471">
        <f>'A3'!I65</f>
        <v>0</v>
      </c>
      <c r="J65" s="471">
        <f>'A3'!J65</f>
        <v>0.49511829999999996</v>
      </c>
      <c r="K65" s="471">
        <f>'A3'!K65</f>
        <v>1244.9576327600021</v>
      </c>
      <c r="L65" s="471">
        <f>'A3'!L65</f>
        <v>180.83047886999998</v>
      </c>
      <c r="M65" s="471">
        <f>'A3'!M65</f>
        <v>45892.206153679996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1">
        <f>'A3'!D66</f>
        <v>120.30483875999997</v>
      </c>
      <c r="E66" s="471">
        <f>'A3'!E66</f>
        <v>115.26444411999988</v>
      </c>
      <c r="F66" s="471">
        <f>'A3'!F66</f>
        <v>1008.8194482300022</v>
      </c>
      <c r="G66" s="471">
        <f>'A3'!G66</f>
        <v>1.2270389999999999E-2</v>
      </c>
      <c r="H66" s="471">
        <f>'A3'!H66</f>
        <v>6.1512960000000005E-2</v>
      </c>
      <c r="I66" s="471">
        <f>'A3'!I66</f>
        <v>0</v>
      </c>
      <c r="J66" s="471">
        <f>'A3'!J66</f>
        <v>0.49511829999999996</v>
      </c>
      <c r="K66" s="471">
        <f>'A3'!K66</f>
        <v>1244.9576327600021</v>
      </c>
      <c r="L66" s="471">
        <f>'A3'!L66</f>
        <v>107.37515693500004</v>
      </c>
      <c r="M66" s="471">
        <f>'A3'!M66</f>
        <v>13195.99897260499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1">
        <f>'A3'!D67</f>
        <v>0</v>
      </c>
      <c r="E67" s="471">
        <f>'A3'!E67</f>
        <v>0</v>
      </c>
      <c r="F67" s="471">
        <f>'A3'!F67</f>
        <v>0</v>
      </c>
      <c r="G67" s="471">
        <f>'A3'!G67</f>
        <v>0</v>
      </c>
      <c r="H67" s="471">
        <f>'A3'!H67</f>
        <v>0</v>
      </c>
      <c r="I67" s="471">
        <f>'A3'!I67</f>
        <v>0</v>
      </c>
      <c r="J67" s="471">
        <f>'A3'!J67</f>
        <v>0</v>
      </c>
      <c r="K67" s="471">
        <f>'A3'!K67</f>
        <v>0</v>
      </c>
      <c r="L67" s="471">
        <f>'A3'!L67</f>
        <v>73.455321934999958</v>
      </c>
      <c r="M67" s="471">
        <f>'A3'!M67</f>
        <v>32696.207181075006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48">
        <f>'A3'!D68</f>
        <v>0</v>
      </c>
      <c r="E68" s="448">
        <f>'A3'!E68</f>
        <v>0</v>
      </c>
      <c r="F68" s="448">
        <f>'A3'!F68</f>
        <v>0</v>
      </c>
      <c r="G68" s="448">
        <f>'A3'!G68</f>
        <v>0</v>
      </c>
      <c r="H68" s="448">
        <f>'A3'!H68</f>
        <v>0</v>
      </c>
      <c r="I68" s="448">
        <f>'A3'!I68</f>
        <v>0</v>
      </c>
      <c r="J68" s="448">
        <f>'A3'!J68</f>
        <v>0</v>
      </c>
      <c r="K68" s="448">
        <f>'A3'!K68</f>
        <v>0</v>
      </c>
      <c r="L68" s="448">
        <f>'A3'!L68</f>
        <v>0</v>
      </c>
      <c r="M68" s="448">
        <f>'A3'!M68</f>
        <v>164708.80355141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1">
        <f>'A3'!D69</f>
        <v>0</v>
      </c>
      <c r="E69" s="471">
        <f>'A3'!E69</f>
        <v>0</v>
      </c>
      <c r="F69" s="471">
        <f>'A3'!F69</f>
        <v>0</v>
      </c>
      <c r="G69" s="471">
        <f>'A3'!G69</f>
        <v>0</v>
      </c>
      <c r="H69" s="471">
        <f>'A3'!H69</f>
        <v>0</v>
      </c>
      <c r="I69" s="471">
        <f>'A3'!I69</f>
        <v>0</v>
      </c>
      <c r="J69" s="471">
        <f>'A3'!J69</f>
        <v>0</v>
      </c>
      <c r="K69" s="471">
        <f>'A3'!K69</f>
        <v>0</v>
      </c>
      <c r="L69" s="471">
        <f>'A3'!L69</f>
        <v>0</v>
      </c>
      <c r="M69" s="471">
        <f>'A3'!M69</f>
        <v>164708.80355141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1">
        <f>'A3'!D70</f>
        <v>0</v>
      </c>
      <c r="E70" s="471">
        <f>'A3'!E70</f>
        <v>0</v>
      </c>
      <c r="F70" s="471">
        <f>'A3'!F70</f>
        <v>0</v>
      </c>
      <c r="G70" s="471">
        <f>'A3'!G70</f>
        <v>0</v>
      </c>
      <c r="H70" s="471">
        <f>'A3'!H70</f>
        <v>0</v>
      </c>
      <c r="I70" s="471">
        <f>'A3'!I70</f>
        <v>0</v>
      </c>
      <c r="J70" s="471">
        <f>'A3'!J70</f>
        <v>0</v>
      </c>
      <c r="K70" s="471">
        <f>'A3'!K70</f>
        <v>0</v>
      </c>
      <c r="L70" s="471">
        <f>'A3'!L70</f>
        <v>0</v>
      </c>
      <c r="M70" s="471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1">
        <f>'A3'!D71</f>
        <v>196.19340307999994</v>
      </c>
      <c r="E71" s="471">
        <f>'A3'!E71</f>
        <v>1194.1181336899999</v>
      </c>
      <c r="F71" s="471">
        <f>'A3'!F71</f>
        <v>7894.7440458199999</v>
      </c>
      <c r="G71" s="471">
        <f>'A3'!G71</f>
        <v>88.158009929999992</v>
      </c>
      <c r="H71" s="471">
        <f>'A3'!H71</f>
        <v>469.70697323000013</v>
      </c>
      <c r="I71" s="471">
        <f>'A3'!I71</f>
        <v>1.1220805999999999</v>
      </c>
      <c r="J71" s="471">
        <f>'A3'!J71</f>
        <v>239.41842410000004</v>
      </c>
      <c r="K71" s="471">
        <f>'A3'!K71</f>
        <v>10083.461070450001</v>
      </c>
      <c r="L71" s="471">
        <f>'A3'!L71</f>
        <v>1219.1598310049999</v>
      </c>
      <c r="M71" s="471">
        <f>'A3'!M71</f>
        <v>763696.41700113472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4">
        <f>'A3'!D72</f>
        <v>0</v>
      </c>
      <c r="E72" s="394">
        <f>'A3'!E72</f>
        <v>0</v>
      </c>
      <c r="F72" s="394">
        <f>'A3'!F72</f>
        <v>0</v>
      </c>
      <c r="G72" s="394">
        <f>'A3'!G72</f>
        <v>0</v>
      </c>
      <c r="H72" s="394">
        <f>'A3'!H72</f>
        <v>0</v>
      </c>
      <c r="I72" s="394">
        <f>'A3'!I72</f>
        <v>0</v>
      </c>
      <c r="J72" s="394">
        <f>'A3'!J72</f>
        <v>0</v>
      </c>
      <c r="K72" s="394">
        <f>'A3'!K72</f>
        <v>0</v>
      </c>
      <c r="L72" s="394">
        <f>'A3'!L72</f>
        <v>0</v>
      </c>
      <c r="M72" s="394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4">
        <f>'A3'!D73</f>
        <v>194.95225275000007</v>
      </c>
      <c r="E73" s="394">
        <f>'A3'!E73</f>
        <v>1178.5995500099996</v>
      </c>
      <c r="F73" s="394">
        <f>'A3'!F73</f>
        <v>7516.9862830100183</v>
      </c>
      <c r="G73" s="394">
        <f>'A3'!G73</f>
        <v>88.158009929999992</v>
      </c>
      <c r="H73" s="394">
        <f>'A3'!H73</f>
        <v>469.70697323000002</v>
      </c>
      <c r="I73" s="394">
        <f>'A3'!I73</f>
        <v>1.1220806000000001</v>
      </c>
      <c r="J73" s="394">
        <f>'A3'!J73</f>
        <v>164.04612405999998</v>
      </c>
      <c r="K73" s="394">
        <f>'A3'!K73</f>
        <v>9613.5712735900197</v>
      </c>
      <c r="L73" s="394">
        <f>'A3'!L73</f>
        <v>1124.236536885001</v>
      </c>
      <c r="M73" s="394">
        <f>'A3'!M73</f>
        <v>747921.58703125396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4">
        <f>'A3'!D74</f>
        <v>1.24115033</v>
      </c>
      <c r="E74" s="394">
        <f>'A3'!E74</f>
        <v>15.518583679999999</v>
      </c>
      <c r="F74" s="394">
        <f>'A3'!F74</f>
        <v>377.75776281000003</v>
      </c>
      <c r="G74" s="394">
        <f>'A3'!G74</f>
        <v>0</v>
      </c>
      <c r="H74" s="394">
        <f>'A3'!H74</f>
        <v>0</v>
      </c>
      <c r="I74" s="394">
        <f>'A3'!I74</f>
        <v>0</v>
      </c>
      <c r="J74" s="394">
        <f>'A3'!J74</f>
        <v>75.372300039999999</v>
      </c>
      <c r="K74" s="394">
        <f>'A3'!K74</f>
        <v>469.88979686000005</v>
      </c>
      <c r="L74" s="394">
        <f>'A3'!L74</f>
        <v>94.923294119999994</v>
      </c>
      <c r="M74" s="394">
        <f>'A3'!M74</f>
        <v>15425.977639520001</v>
      </c>
      <c r="N74" s="26"/>
      <c r="O74" s="42"/>
      <c r="P74" s="42"/>
    </row>
    <row r="75" spans="1:22" s="14" customFormat="1" ht="18" customHeight="1">
      <c r="A75" s="34"/>
      <c r="B75" s="433" t="s">
        <v>181</v>
      </c>
      <c r="C75" s="35"/>
      <c r="D75" s="437">
        <f>'A3'!D75</f>
        <v>0</v>
      </c>
      <c r="E75" s="437">
        <f>'A3'!E75</f>
        <v>0</v>
      </c>
      <c r="F75" s="437">
        <f>'A3'!F75</f>
        <v>0</v>
      </c>
      <c r="G75" s="437">
        <f>'A3'!G75</f>
        <v>0</v>
      </c>
      <c r="H75" s="437">
        <f>'A3'!H75</f>
        <v>0</v>
      </c>
      <c r="I75" s="437">
        <f>'A3'!I75</f>
        <v>0</v>
      </c>
      <c r="J75" s="437">
        <f>'A3'!J75</f>
        <v>0</v>
      </c>
      <c r="K75" s="437">
        <f>'A3'!K75</f>
        <v>0</v>
      </c>
      <c r="L75" s="437">
        <f>'A3'!L75</f>
        <v>0</v>
      </c>
      <c r="M75" s="437">
        <f>'A3'!M75</f>
        <v>348.85233036</v>
      </c>
      <c r="N75" s="26"/>
      <c r="O75" s="42"/>
      <c r="P75" s="42"/>
      <c r="Q75" s="44"/>
      <c r="R75" s="44"/>
    </row>
    <row r="76" spans="1:22" s="14" customFormat="1" ht="15" customHeight="1">
      <c r="A76" s="719" t="s">
        <v>218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2" s="14" customFormat="1" ht="14.25">
      <c r="A77" s="719" t="s">
        <v>219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</row>
    <row r="78" spans="1:22" s="14" customFormat="1" ht="14.25" hidden="1">
      <c r="A78" s="719" t="s">
        <v>220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N78" s="26"/>
      <c r="O78" s="44"/>
      <c r="P78" s="44"/>
    </row>
    <row r="79" spans="1:22" s="14" customFormat="1" ht="18" hidden="1" customHeight="1">
      <c r="A79" s="719" t="s">
        <v>221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N79" s="26"/>
      <c r="O79" s="44"/>
      <c r="P79" s="44"/>
      <c r="V79" s="26"/>
    </row>
    <row r="80" spans="1:22" s="44" customFormat="1" ht="18" hidden="1" customHeight="1">
      <c r="A80" s="719" t="s">
        <v>222</v>
      </c>
      <c r="B80" s="720"/>
      <c r="C80" s="720"/>
      <c r="D80" s="720"/>
      <c r="E80" s="720"/>
      <c r="F80" s="720"/>
      <c r="G80" s="720"/>
      <c r="H80" s="720"/>
      <c r="I80" s="720"/>
      <c r="J80" s="720"/>
      <c r="K80" s="720"/>
      <c r="L80" s="720"/>
      <c r="M80" s="720"/>
      <c r="O80" s="40"/>
      <c r="P80" s="40"/>
      <c r="T80" s="45"/>
    </row>
    <row r="81" spans="1:20" s="44" customFormat="1" ht="18" hidden="1" customHeight="1">
      <c r="A81" s="719" t="s">
        <v>223</v>
      </c>
      <c r="B81" s="720"/>
      <c r="C81" s="720"/>
      <c r="D81" s="720"/>
      <c r="E81" s="720"/>
      <c r="F81" s="720"/>
      <c r="G81" s="720"/>
      <c r="H81" s="720"/>
      <c r="I81" s="720"/>
      <c r="J81" s="720"/>
      <c r="K81" s="720"/>
      <c r="L81" s="720"/>
      <c r="M81" s="720"/>
      <c r="O81" s="42"/>
      <c r="P81" s="42"/>
      <c r="T81" s="45"/>
    </row>
    <row r="82" spans="1:20" s="40" customFormat="1" ht="13.5" hidden="1" customHeight="1">
      <c r="A82" s="719" t="s">
        <v>224</v>
      </c>
      <c r="B82" s="719"/>
      <c r="C82" s="719"/>
      <c r="D82" s="719"/>
      <c r="E82" s="719"/>
      <c r="F82" s="719"/>
      <c r="G82" s="719"/>
      <c r="H82" s="719"/>
      <c r="I82" s="719"/>
      <c r="J82" s="719"/>
      <c r="K82" s="719"/>
      <c r="L82" s="719"/>
      <c r="M82" s="719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6" sqref="A76:M7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0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0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0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0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29" t="s">
        <v>225</v>
      </c>
      <c r="E9" s="730"/>
      <c r="F9" s="730"/>
      <c r="G9" s="730"/>
      <c r="H9" s="730"/>
      <c r="I9" s="730"/>
      <c r="J9" s="730"/>
      <c r="K9" s="730"/>
      <c r="L9" s="730"/>
      <c r="M9" s="730"/>
      <c r="N9" s="730"/>
      <c r="O9" s="730"/>
      <c r="P9" s="730"/>
      <c r="Q9" s="730"/>
      <c r="R9" s="730"/>
      <c r="S9" s="730"/>
      <c r="T9" s="730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2" t="s">
        <v>173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28" t="s">
        <v>267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276" customFormat="1" ht="18" customHeight="1">
      <c r="A13" s="472"/>
      <c r="B13" s="28" t="s">
        <v>336</v>
      </c>
      <c r="C13" s="75"/>
      <c r="D13" s="470">
        <f>'A4'!D13</f>
        <v>0</v>
      </c>
      <c r="E13" s="470">
        <f>'A4'!E13</f>
        <v>0</v>
      </c>
      <c r="F13" s="470">
        <f>'A4'!F13</f>
        <v>30.096606359999996</v>
      </c>
      <c r="G13" s="470">
        <f>'A4'!G13</f>
        <v>0</v>
      </c>
      <c r="H13" s="470">
        <f>'A4'!H13</f>
        <v>0</v>
      </c>
      <c r="I13" s="470">
        <f>'A4'!I13</f>
        <v>0</v>
      </c>
      <c r="J13" s="470">
        <f>'A4'!J13</f>
        <v>0</v>
      </c>
      <c r="K13" s="470">
        <f>'A4'!K13</f>
        <v>0</v>
      </c>
      <c r="L13" s="470">
        <f>'A4'!L13</f>
        <v>151.48588914000001</v>
      </c>
      <c r="M13" s="470">
        <f>'A4'!M13</f>
        <v>0</v>
      </c>
      <c r="N13" s="470">
        <f>'A4'!N13</f>
        <v>8.2735599299999993</v>
      </c>
      <c r="O13" s="470">
        <f>'A4'!O13</f>
        <v>7.9524824899999977</v>
      </c>
      <c r="P13" s="470">
        <f>'A4'!P13</f>
        <v>0</v>
      </c>
      <c r="Q13" s="470">
        <f>'A4'!Q13</f>
        <v>0</v>
      </c>
      <c r="R13" s="470">
        <f>'A4'!R13</f>
        <v>20.264118770000003</v>
      </c>
      <c r="S13" s="470">
        <f>'A4'!S13</f>
        <v>0.89627614</v>
      </c>
      <c r="T13" s="470">
        <f>'A4'!T13</f>
        <v>0</v>
      </c>
      <c r="U13" s="470">
        <f>'A4'!U13</f>
        <v>8.8275999999999993E-2</v>
      </c>
      <c r="V13" s="470">
        <f>'A4'!V13</f>
        <v>0.35251292000000001</v>
      </c>
      <c r="W13" s="470">
        <f>'A4'!W13</f>
        <v>0</v>
      </c>
      <c r="X13" s="470">
        <f>'A4'!X13</f>
        <v>1.184841E-2</v>
      </c>
      <c r="Y13" s="470">
        <f>'A4'!Y13</f>
        <v>0</v>
      </c>
      <c r="Z13" s="470">
        <f>'A4'!Z13</f>
        <v>3.1167133599999999</v>
      </c>
      <c r="AA13" s="470">
        <f>'A4'!AA13</f>
        <v>0</v>
      </c>
      <c r="AB13" s="470">
        <f>'A4'!AB13</f>
        <v>0</v>
      </c>
      <c r="AC13" s="470">
        <f>'A4'!AC13</f>
        <v>77.434664559999987</v>
      </c>
      <c r="AD13" s="470">
        <f>'A4'!AD13</f>
        <v>162.35661500999998</v>
      </c>
      <c r="AE13" s="470">
        <f>'A4'!AE13</f>
        <v>0</v>
      </c>
      <c r="AF13" s="470">
        <f>'A4'!AF13</f>
        <v>0</v>
      </c>
      <c r="AG13" s="470">
        <f>'A4'!AG13</f>
        <v>44.520258070000004</v>
      </c>
      <c r="AH13" s="470">
        <f>'A4'!AH13</f>
        <v>0</v>
      </c>
      <c r="AI13" s="470">
        <f>'A4'!AI13</f>
        <v>0</v>
      </c>
      <c r="AJ13" s="470">
        <f>'A4'!AJ13</f>
        <v>3.7022499999999993E-2</v>
      </c>
      <c r="AK13" s="470">
        <f>'A4'!AK13</f>
        <v>0</v>
      </c>
      <c r="AL13" s="470">
        <f>'A4'!AL13</f>
        <v>5.6818079200000007</v>
      </c>
      <c r="AM13" s="470">
        <f>'A4'!AM13</f>
        <v>0</v>
      </c>
      <c r="AN13" s="470">
        <f>'A4'!AN13</f>
        <v>8.8599899999999999E-3</v>
      </c>
      <c r="AO13" s="470">
        <f>'A4'!AO13</f>
        <v>0</v>
      </c>
      <c r="AP13" s="470">
        <f>'A4'!AP13</f>
        <v>0</v>
      </c>
      <c r="AQ13" s="470">
        <f>'A4'!AQ13</f>
        <v>62.231324590000021</v>
      </c>
      <c r="AR13" s="470">
        <f>'A4'!AR13</f>
        <v>366.95817378000032</v>
      </c>
    </row>
    <row r="14" spans="1:45" s="14" customFormat="1" ht="18" customHeight="1">
      <c r="A14" s="77"/>
      <c r="B14" s="12" t="s">
        <v>330</v>
      </c>
      <c r="C14" s="75"/>
      <c r="D14" s="394">
        <f>'A4'!D14</f>
        <v>0</v>
      </c>
      <c r="E14" s="394">
        <f>'A4'!E14</f>
        <v>0</v>
      </c>
      <c r="F14" s="394">
        <f>'A4'!F14</f>
        <v>15.133502689999997</v>
      </c>
      <c r="G14" s="394">
        <f>'A4'!G14</f>
        <v>0</v>
      </c>
      <c r="H14" s="394">
        <f>'A4'!H14</f>
        <v>0</v>
      </c>
      <c r="I14" s="394">
        <f>'A4'!I14</f>
        <v>0</v>
      </c>
      <c r="J14" s="394">
        <f>'A4'!J14</f>
        <v>0</v>
      </c>
      <c r="K14" s="394">
        <f>'A4'!K14</f>
        <v>0</v>
      </c>
      <c r="L14" s="394">
        <f>'A4'!L14</f>
        <v>46.098293820000009</v>
      </c>
      <c r="M14" s="394">
        <f>'A4'!M14</f>
        <v>0</v>
      </c>
      <c r="N14" s="394">
        <f>'A4'!N14</f>
        <v>2.3947198999999997</v>
      </c>
      <c r="O14" s="394">
        <f>'A4'!O14</f>
        <v>2.6845377699999999</v>
      </c>
      <c r="P14" s="394">
        <f>'A4'!P14</f>
        <v>0</v>
      </c>
      <c r="Q14" s="394">
        <f>'A4'!Q14</f>
        <v>0</v>
      </c>
      <c r="R14" s="394">
        <f>'A4'!R14</f>
        <v>10.062504930000001</v>
      </c>
      <c r="S14" s="394">
        <f>'A4'!S14</f>
        <v>0.50959686999999998</v>
      </c>
      <c r="T14" s="394">
        <f>'A4'!T14</f>
        <v>0</v>
      </c>
      <c r="U14" s="394">
        <f>'A4'!U14</f>
        <v>0</v>
      </c>
      <c r="V14" s="394">
        <f>'A4'!V14</f>
        <v>0</v>
      </c>
      <c r="W14" s="394">
        <f>'A4'!W14</f>
        <v>0</v>
      </c>
      <c r="X14" s="394">
        <f>'A4'!X14</f>
        <v>0</v>
      </c>
      <c r="Y14" s="394">
        <f>'A4'!Y14</f>
        <v>0</v>
      </c>
      <c r="Z14" s="394">
        <f>'A4'!Z14</f>
        <v>4.9702820000000002E-2</v>
      </c>
      <c r="AA14" s="394">
        <f>'A4'!AA14</f>
        <v>0</v>
      </c>
      <c r="AB14" s="394">
        <f>'A4'!AB14</f>
        <v>0</v>
      </c>
      <c r="AC14" s="394">
        <f>'A4'!AC14</f>
        <v>22.644437119999999</v>
      </c>
      <c r="AD14" s="394">
        <f>'A4'!AD14</f>
        <v>54.819078759999989</v>
      </c>
      <c r="AE14" s="394">
        <f>'A4'!AE14</f>
        <v>0</v>
      </c>
      <c r="AF14" s="394">
        <f>'A4'!AF14</f>
        <v>0</v>
      </c>
      <c r="AG14" s="394">
        <f>'A4'!AG14</f>
        <v>24.043319120000003</v>
      </c>
      <c r="AH14" s="394">
        <f>'A4'!AH14</f>
        <v>0</v>
      </c>
      <c r="AI14" s="394">
        <f>'A4'!AI14</f>
        <v>0</v>
      </c>
      <c r="AJ14" s="394">
        <f>'A4'!AJ14</f>
        <v>0</v>
      </c>
      <c r="AK14" s="394">
        <f>'A4'!AK14</f>
        <v>0</v>
      </c>
      <c r="AL14" s="394">
        <f>'A4'!AL14</f>
        <v>2.9328012700000001</v>
      </c>
      <c r="AM14" s="394">
        <f>'A4'!AM14</f>
        <v>0</v>
      </c>
      <c r="AN14" s="394">
        <f>'A4'!AN14</f>
        <v>0</v>
      </c>
      <c r="AO14" s="394">
        <f>'A4'!AO14</f>
        <v>0</v>
      </c>
      <c r="AP14" s="394">
        <f>'A4'!AP14</f>
        <v>0</v>
      </c>
      <c r="AQ14" s="394">
        <f>'A4'!AQ14</f>
        <v>48.928220110000019</v>
      </c>
      <c r="AR14" s="394">
        <f>'A4'!AR14</f>
        <v>20.329678600000001</v>
      </c>
      <c r="AS14" s="121"/>
    </row>
    <row r="15" spans="1:45" s="14" customFormat="1" ht="18" customHeight="1">
      <c r="A15" s="78"/>
      <c r="B15" s="31" t="s">
        <v>175</v>
      </c>
      <c r="C15" s="75"/>
      <c r="D15" s="394">
        <f>'A4'!D15</f>
        <v>0</v>
      </c>
      <c r="E15" s="394">
        <f>'A4'!E15</f>
        <v>0</v>
      </c>
      <c r="F15" s="394">
        <f>'A4'!F15</f>
        <v>0</v>
      </c>
      <c r="G15" s="394">
        <f>'A4'!G15</f>
        <v>0</v>
      </c>
      <c r="H15" s="394">
        <f>'A4'!H15</f>
        <v>0</v>
      </c>
      <c r="I15" s="394">
        <f>'A4'!I15</f>
        <v>0</v>
      </c>
      <c r="J15" s="394">
        <f>'A4'!J15</f>
        <v>0</v>
      </c>
      <c r="K15" s="394">
        <f>'A4'!K15</f>
        <v>0</v>
      </c>
      <c r="L15" s="394">
        <f>'A4'!L15</f>
        <v>10.876488700000001</v>
      </c>
      <c r="M15" s="394">
        <f>'A4'!M15</f>
        <v>0</v>
      </c>
      <c r="N15" s="394">
        <f>'A4'!N15</f>
        <v>0</v>
      </c>
      <c r="O15" s="394">
        <f>'A4'!O15</f>
        <v>0.16539286</v>
      </c>
      <c r="P15" s="394">
        <f>'A4'!P15</f>
        <v>0</v>
      </c>
      <c r="Q15" s="394">
        <f>'A4'!Q15</f>
        <v>0</v>
      </c>
      <c r="R15" s="394">
        <f>'A4'!R15</f>
        <v>0</v>
      </c>
      <c r="S15" s="394">
        <f>'A4'!S15</f>
        <v>0</v>
      </c>
      <c r="T15" s="394">
        <f>'A4'!T15</f>
        <v>0</v>
      </c>
      <c r="U15" s="394">
        <f>'A4'!U15</f>
        <v>0</v>
      </c>
      <c r="V15" s="394">
        <f>'A4'!V15</f>
        <v>0</v>
      </c>
      <c r="W15" s="394">
        <f>'A4'!W15</f>
        <v>0</v>
      </c>
      <c r="X15" s="394">
        <f>'A4'!X15</f>
        <v>0</v>
      </c>
      <c r="Y15" s="394">
        <f>'A4'!Y15</f>
        <v>0</v>
      </c>
      <c r="Z15" s="394">
        <f>'A4'!Z15</f>
        <v>0</v>
      </c>
      <c r="AA15" s="394">
        <f>'A4'!AA15</f>
        <v>0</v>
      </c>
      <c r="AB15" s="394">
        <f>'A4'!AB15</f>
        <v>0</v>
      </c>
      <c r="AC15" s="394">
        <f>'A4'!AC15</f>
        <v>0.11830798999999999</v>
      </c>
      <c r="AD15" s="394">
        <f>'A4'!AD15</f>
        <v>5.4545520300000003</v>
      </c>
      <c r="AE15" s="394">
        <f>'A4'!AE15</f>
        <v>0</v>
      </c>
      <c r="AF15" s="394">
        <f>'A4'!AF15</f>
        <v>0</v>
      </c>
      <c r="AG15" s="394">
        <f>'A4'!AG15</f>
        <v>0.30086563999999999</v>
      </c>
      <c r="AH15" s="394">
        <f>'A4'!AH15</f>
        <v>0</v>
      </c>
      <c r="AI15" s="394">
        <f>'A4'!AI15</f>
        <v>0</v>
      </c>
      <c r="AJ15" s="394">
        <f>'A4'!AJ15</f>
        <v>0</v>
      </c>
      <c r="AK15" s="394">
        <f>'A4'!AK15</f>
        <v>0</v>
      </c>
      <c r="AL15" s="394">
        <f>'A4'!AL15</f>
        <v>0</v>
      </c>
      <c r="AM15" s="394">
        <f>'A4'!AM15</f>
        <v>0</v>
      </c>
      <c r="AN15" s="394">
        <f>'A4'!AN15</f>
        <v>0</v>
      </c>
      <c r="AO15" s="394">
        <f>'A4'!AO15</f>
        <v>0</v>
      </c>
      <c r="AP15" s="394">
        <f>'A4'!AP15</f>
        <v>0</v>
      </c>
      <c r="AQ15" s="394">
        <f>'A4'!AQ15</f>
        <v>0</v>
      </c>
      <c r="AR15" s="394">
        <f>'A4'!AR15</f>
        <v>11.76946497</v>
      </c>
      <c r="AS15" s="121"/>
    </row>
    <row r="16" spans="1:45" s="14" customFormat="1" ht="18" customHeight="1">
      <c r="A16" s="78"/>
      <c r="B16" s="31" t="s">
        <v>176</v>
      </c>
      <c r="C16" s="75"/>
      <c r="D16" s="394">
        <f>'A4'!D16</f>
        <v>0</v>
      </c>
      <c r="E16" s="394">
        <f>'A4'!E16</f>
        <v>0</v>
      </c>
      <c r="F16" s="394">
        <f>'A4'!F16</f>
        <v>15.133502689999997</v>
      </c>
      <c r="G16" s="394">
        <f>'A4'!G16</f>
        <v>0</v>
      </c>
      <c r="H16" s="394">
        <f>'A4'!H16</f>
        <v>0</v>
      </c>
      <c r="I16" s="394">
        <f>'A4'!I16</f>
        <v>0</v>
      </c>
      <c r="J16" s="394">
        <f>'A4'!J16</f>
        <v>0</v>
      </c>
      <c r="K16" s="394">
        <f>'A4'!K16</f>
        <v>0</v>
      </c>
      <c r="L16" s="394">
        <f>'A4'!L16</f>
        <v>35.221805120000006</v>
      </c>
      <c r="M16" s="394">
        <f>'A4'!M16</f>
        <v>0</v>
      </c>
      <c r="N16" s="394">
        <f>'A4'!N16</f>
        <v>2.3947198999999997</v>
      </c>
      <c r="O16" s="394">
        <f>'A4'!O16</f>
        <v>2.5191449100000001</v>
      </c>
      <c r="P16" s="394">
        <f>'A4'!P16</f>
        <v>0</v>
      </c>
      <c r="Q16" s="394">
        <f>'A4'!Q16</f>
        <v>0</v>
      </c>
      <c r="R16" s="394">
        <f>'A4'!R16</f>
        <v>10.062504930000001</v>
      </c>
      <c r="S16" s="394">
        <f>'A4'!S16</f>
        <v>0.50959686999999998</v>
      </c>
      <c r="T16" s="394">
        <f>'A4'!T16</f>
        <v>0</v>
      </c>
      <c r="U16" s="394">
        <f>'A4'!U16</f>
        <v>0</v>
      </c>
      <c r="V16" s="394">
        <f>'A4'!V16</f>
        <v>0</v>
      </c>
      <c r="W16" s="394">
        <f>'A4'!W16</f>
        <v>0</v>
      </c>
      <c r="X16" s="394">
        <f>'A4'!X16</f>
        <v>0</v>
      </c>
      <c r="Y16" s="394">
        <f>'A4'!Y16</f>
        <v>0</v>
      </c>
      <c r="Z16" s="394">
        <f>'A4'!Z16</f>
        <v>4.9702820000000002E-2</v>
      </c>
      <c r="AA16" s="394">
        <f>'A4'!AA16</f>
        <v>0</v>
      </c>
      <c r="AB16" s="394">
        <f>'A4'!AB16</f>
        <v>0</v>
      </c>
      <c r="AC16" s="394">
        <f>'A4'!AC16</f>
        <v>22.526129129999998</v>
      </c>
      <c r="AD16" s="394">
        <f>'A4'!AD16</f>
        <v>49.364526729999987</v>
      </c>
      <c r="AE16" s="394">
        <f>'A4'!AE16</f>
        <v>0</v>
      </c>
      <c r="AF16" s="394">
        <f>'A4'!AF16</f>
        <v>0</v>
      </c>
      <c r="AG16" s="394">
        <f>'A4'!AG16</f>
        <v>23.742453480000002</v>
      </c>
      <c r="AH16" s="394">
        <f>'A4'!AH16</f>
        <v>0</v>
      </c>
      <c r="AI16" s="394">
        <f>'A4'!AI16</f>
        <v>0</v>
      </c>
      <c r="AJ16" s="394">
        <f>'A4'!AJ16</f>
        <v>0</v>
      </c>
      <c r="AK16" s="394">
        <f>'A4'!AK16</f>
        <v>0</v>
      </c>
      <c r="AL16" s="394">
        <f>'A4'!AL16</f>
        <v>2.9328012700000001</v>
      </c>
      <c r="AM16" s="394">
        <f>'A4'!AM16</f>
        <v>0</v>
      </c>
      <c r="AN16" s="394">
        <f>'A4'!AN16</f>
        <v>0</v>
      </c>
      <c r="AO16" s="394">
        <f>'A4'!AO16</f>
        <v>0</v>
      </c>
      <c r="AP16" s="394">
        <f>'A4'!AP16</f>
        <v>0</v>
      </c>
      <c r="AQ16" s="394">
        <f>'A4'!AQ16</f>
        <v>48.928220110000019</v>
      </c>
      <c r="AR16" s="394">
        <f>'A4'!AR16</f>
        <v>8.5602136299999998</v>
      </c>
      <c r="AS16" s="121"/>
    </row>
    <row r="17" spans="1:50" s="14" customFormat="1" ht="18" customHeight="1">
      <c r="A17" s="78"/>
      <c r="B17" s="12" t="s">
        <v>177</v>
      </c>
      <c r="C17" s="75"/>
      <c r="D17" s="394">
        <f>'A4'!D17</f>
        <v>0</v>
      </c>
      <c r="E17" s="394">
        <f>'A4'!E17</f>
        <v>0</v>
      </c>
      <c r="F17" s="394">
        <f>'A4'!F17</f>
        <v>0</v>
      </c>
      <c r="G17" s="394">
        <f>'A4'!G17</f>
        <v>0</v>
      </c>
      <c r="H17" s="394">
        <f>'A4'!H17</f>
        <v>0</v>
      </c>
      <c r="I17" s="394">
        <f>'A4'!I17</f>
        <v>0</v>
      </c>
      <c r="J17" s="394">
        <f>'A4'!J17</f>
        <v>0</v>
      </c>
      <c r="K17" s="394">
        <f>'A4'!K17</f>
        <v>0</v>
      </c>
      <c r="L17" s="394">
        <f>'A4'!L17</f>
        <v>53.751870830000001</v>
      </c>
      <c r="M17" s="394">
        <f>'A4'!M17</f>
        <v>0</v>
      </c>
      <c r="N17" s="394">
        <f>'A4'!N17</f>
        <v>3.5547949000000005</v>
      </c>
      <c r="O17" s="394">
        <f>'A4'!O17</f>
        <v>0.11651802</v>
      </c>
      <c r="P17" s="394">
        <f>'A4'!P17</f>
        <v>0</v>
      </c>
      <c r="Q17" s="394">
        <f>'A4'!Q17</f>
        <v>0</v>
      </c>
      <c r="R17" s="394">
        <f>'A4'!R17</f>
        <v>0.11088900000000002</v>
      </c>
      <c r="S17" s="394">
        <f>'A4'!S17</f>
        <v>0</v>
      </c>
      <c r="T17" s="394">
        <f>'A4'!T17</f>
        <v>0</v>
      </c>
      <c r="U17" s="394">
        <f>'A4'!U17</f>
        <v>7.9927999999999999E-2</v>
      </c>
      <c r="V17" s="394">
        <f>'A4'!V17</f>
        <v>0.14447685000000002</v>
      </c>
      <c r="W17" s="394">
        <f>'A4'!W17</f>
        <v>0</v>
      </c>
      <c r="X17" s="394">
        <f>'A4'!X17</f>
        <v>0</v>
      </c>
      <c r="Y17" s="394">
        <f>'A4'!Y17</f>
        <v>0</v>
      </c>
      <c r="Z17" s="394">
        <f>'A4'!Z17</f>
        <v>1.5559856400000001</v>
      </c>
      <c r="AA17" s="394">
        <f>'A4'!AA17</f>
        <v>0</v>
      </c>
      <c r="AB17" s="394">
        <f>'A4'!AB17</f>
        <v>0</v>
      </c>
      <c r="AC17" s="394">
        <f>'A4'!AC17</f>
        <v>37.975482899999996</v>
      </c>
      <c r="AD17" s="394">
        <f>'A4'!AD17</f>
        <v>58.743954500000001</v>
      </c>
      <c r="AE17" s="394">
        <f>'A4'!AE17</f>
        <v>0</v>
      </c>
      <c r="AF17" s="394">
        <f>'A4'!AF17</f>
        <v>0</v>
      </c>
      <c r="AG17" s="394">
        <f>'A4'!AG17</f>
        <v>3.9096202499999992</v>
      </c>
      <c r="AH17" s="394">
        <f>'A4'!AH17</f>
        <v>0</v>
      </c>
      <c r="AI17" s="394">
        <f>'A4'!AI17</f>
        <v>0</v>
      </c>
      <c r="AJ17" s="394">
        <f>'A4'!AJ17</f>
        <v>0</v>
      </c>
      <c r="AK17" s="394">
        <f>'A4'!AK17</f>
        <v>0</v>
      </c>
      <c r="AL17" s="394">
        <f>'A4'!AL17</f>
        <v>5.5705859999999996E-2</v>
      </c>
      <c r="AM17" s="394">
        <f>'A4'!AM17</f>
        <v>0</v>
      </c>
      <c r="AN17" s="394">
        <f>'A4'!AN17</f>
        <v>0</v>
      </c>
      <c r="AO17" s="394">
        <f>'A4'!AO17</f>
        <v>0</v>
      </c>
      <c r="AP17" s="394">
        <f>'A4'!AP17</f>
        <v>0</v>
      </c>
      <c r="AQ17" s="394">
        <f>'A4'!AQ17</f>
        <v>0.31009817000000001</v>
      </c>
      <c r="AR17" s="394">
        <f>'A4'!AR17</f>
        <v>299.83888392000028</v>
      </c>
      <c r="AS17" s="121"/>
    </row>
    <row r="18" spans="1:50" s="14" customFormat="1" ht="18" customHeight="1">
      <c r="A18" s="78"/>
      <c r="B18" s="31" t="s">
        <v>175</v>
      </c>
      <c r="C18" s="75"/>
      <c r="D18" s="394">
        <f>'A4'!D18</f>
        <v>0</v>
      </c>
      <c r="E18" s="394">
        <f>'A4'!E18</f>
        <v>0</v>
      </c>
      <c r="F18" s="394">
        <f>'A4'!F18</f>
        <v>0</v>
      </c>
      <c r="G18" s="394">
        <f>'A4'!G18</f>
        <v>0</v>
      </c>
      <c r="H18" s="394">
        <f>'A4'!H18</f>
        <v>0</v>
      </c>
      <c r="I18" s="394">
        <f>'A4'!I18</f>
        <v>0</v>
      </c>
      <c r="J18" s="394">
        <f>'A4'!J18</f>
        <v>0</v>
      </c>
      <c r="K18" s="394">
        <f>'A4'!K18</f>
        <v>0</v>
      </c>
      <c r="L18" s="394">
        <f>'A4'!L18</f>
        <v>6.2500389399999996</v>
      </c>
      <c r="M18" s="394">
        <f>'A4'!M18</f>
        <v>0</v>
      </c>
      <c r="N18" s="394">
        <f>'A4'!N18</f>
        <v>2.54915E-3</v>
      </c>
      <c r="O18" s="394">
        <f>'A4'!O18</f>
        <v>8.6635790000000004E-2</v>
      </c>
      <c r="P18" s="394">
        <f>'A4'!P18</f>
        <v>0</v>
      </c>
      <c r="Q18" s="394">
        <f>'A4'!Q18</f>
        <v>0</v>
      </c>
      <c r="R18" s="394">
        <f>'A4'!R18</f>
        <v>0</v>
      </c>
      <c r="S18" s="394">
        <f>'A4'!S18</f>
        <v>0</v>
      </c>
      <c r="T18" s="394">
        <f>'A4'!T18</f>
        <v>0</v>
      </c>
      <c r="U18" s="394">
        <f>'A4'!U18</f>
        <v>3.9964E-2</v>
      </c>
      <c r="V18" s="394">
        <f>'A4'!V18</f>
        <v>0</v>
      </c>
      <c r="W18" s="394">
        <f>'A4'!W18</f>
        <v>0</v>
      </c>
      <c r="X18" s="394">
        <f>'A4'!X18</f>
        <v>0</v>
      </c>
      <c r="Y18" s="394">
        <f>'A4'!Y18</f>
        <v>0</v>
      </c>
      <c r="Z18" s="394">
        <f>'A4'!Z18</f>
        <v>0</v>
      </c>
      <c r="AA18" s="394">
        <f>'A4'!AA18</f>
        <v>0</v>
      </c>
      <c r="AB18" s="394">
        <f>'A4'!AB18</f>
        <v>0</v>
      </c>
      <c r="AC18" s="394">
        <f>'A4'!AC18</f>
        <v>0.66734605000000013</v>
      </c>
      <c r="AD18" s="394">
        <f>'A4'!AD18</f>
        <v>31.320285559999999</v>
      </c>
      <c r="AE18" s="394">
        <f>'A4'!AE18</f>
        <v>0</v>
      </c>
      <c r="AF18" s="394">
        <f>'A4'!AF18</f>
        <v>0</v>
      </c>
      <c r="AG18" s="394">
        <f>'A4'!AG18</f>
        <v>1.0830701</v>
      </c>
      <c r="AH18" s="394">
        <f>'A4'!AH18</f>
        <v>0</v>
      </c>
      <c r="AI18" s="394">
        <f>'A4'!AI18</f>
        <v>0</v>
      </c>
      <c r="AJ18" s="394">
        <f>'A4'!AJ18</f>
        <v>0</v>
      </c>
      <c r="AK18" s="394">
        <f>'A4'!AK18</f>
        <v>0</v>
      </c>
      <c r="AL18" s="394">
        <f>'A4'!AL18</f>
        <v>4.772908E-2</v>
      </c>
      <c r="AM18" s="394">
        <f>'A4'!AM18</f>
        <v>0</v>
      </c>
      <c r="AN18" s="394">
        <f>'A4'!AN18</f>
        <v>0</v>
      </c>
      <c r="AO18" s="394">
        <f>'A4'!AO18</f>
        <v>0</v>
      </c>
      <c r="AP18" s="394">
        <f>'A4'!AP18</f>
        <v>0</v>
      </c>
      <c r="AQ18" s="394">
        <f>'A4'!AQ18</f>
        <v>0</v>
      </c>
      <c r="AR18" s="394">
        <f>'A4'!AR18</f>
        <v>2.1802657699999997</v>
      </c>
      <c r="AS18" s="121"/>
    </row>
    <row r="19" spans="1:50" s="14" customFormat="1" ht="18" customHeight="1">
      <c r="A19" s="78"/>
      <c r="B19" s="31" t="s">
        <v>176</v>
      </c>
      <c r="C19" s="75"/>
      <c r="D19" s="394">
        <f>'A4'!D19</f>
        <v>0</v>
      </c>
      <c r="E19" s="394">
        <f>'A4'!E19</f>
        <v>0</v>
      </c>
      <c r="F19" s="394">
        <f>'A4'!F19</f>
        <v>0</v>
      </c>
      <c r="G19" s="394">
        <f>'A4'!G19</f>
        <v>0</v>
      </c>
      <c r="H19" s="394">
        <f>'A4'!H19</f>
        <v>0</v>
      </c>
      <c r="I19" s="394">
        <f>'A4'!I19</f>
        <v>0</v>
      </c>
      <c r="J19" s="394">
        <f>'A4'!J19</f>
        <v>0</v>
      </c>
      <c r="K19" s="394">
        <f>'A4'!K19</f>
        <v>0</v>
      </c>
      <c r="L19" s="394">
        <f>'A4'!L19</f>
        <v>47.501831889999998</v>
      </c>
      <c r="M19" s="394">
        <f>'A4'!M19</f>
        <v>0</v>
      </c>
      <c r="N19" s="394">
        <f>'A4'!N19</f>
        <v>3.5522457500000004</v>
      </c>
      <c r="O19" s="394">
        <f>'A4'!O19</f>
        <v>2.9882229999999999E-2</v>
      </c>
      <c r="P19" s="394">
        <f>'A4'!P19</f>
        <v>0</v>
      </c>
      <c r="Q19" s="394">
        <f>'A4'!Q19</f>
        <v>0</v>
      </c>
      <c r="R19" s="394">
        <f>'A4'!R19</f>
        <v>0.11088900000000002</v>
      </c>
      <c r="S19" s="394">
        <f>'A4'!S19</f>
        <v>0</v>
      </c>
      <c r="T19" s="394">
        <f>'A4'!T19</f>
        <v>0</v>
      </c>
      <c r="U19" s="394">
        <f>'A4'!U19</f>
        <v>3.9964E-2</v>
      </c>
      <c r="V19" s="394">
        <f>'A4'!V19</f>
        <v>0.14447685000000002</v>
      </c>
      <c r="W19" s="394">
        <f>'A4'!W19</f>
        <v>0</v>
      </c>
      <c r="X19" s="394">
        <f>'A4'!X19</f>
        <v>0</v>
      </c>
      <c r="Y19" s="394">
        <f>'A4'!Y19</f>
        <v>0</v>
      </c>
      <c r="Z19" s="394">
        <f>'A4'!Z19</f>
        <v>1.5559856400000001</v>
      </c>
      <c r="AA19" s="394">
        <f>'A4'!AA19</f>
        <v>0</v>
      </c>
      <c r="AB19" s="394">
        <f>'A4'!AB19</f>
        <v>0</v>
      </c>
      <c r="AC19" s="394">
        <f>'A4'!AC19</f>
        <v>37.308136849999997</v>
      </c>
      <c r="AD19" s="394">
        <f>'A4'!AD19</f>
        <v>27.423668940000002</v>
      </c>
      <c r="AE19" s="394">
        <f>'A4'!AE19</f>
        <v>0</v>
      </c>
      <c r="AF19" s="394">
        <f>'A4'!AF19</f>
        <v>0</v>
      </c>
      <c r="AG19" s="394">
        <f>'A4'!AG19</f>
        <v>2.8265501499999992</v>
      </c>
      <c r="AH19" s="394">
        <f>'A4'!AH19</f>
        <v>0</v>
      </c>
      <c r="AI19" s="394">
        <f>'A4'!AI19</f>
        <v>0</v>
      </c>
      <c r="AJ19" s="394">
        <f>'A4'!AJ19</f>
        <v>0</v>
      </c>
      <c r="AK19" s="394">
        <f>'A4'!AK19</f>
        <v>0</v>
      </c>
      <c r="AL19" s="394">
        <f>'A4'!AL19</f>
        <v>7.9767799999999993E-3</v>
      </c>
      <c r="AM19" s="394">
        <f>'A4'!AM19</f>
        <v>0</v>
      </c>
      <c r="AN19" s="394">
        <f>'A4'!AN19</f>
        <v>0</v>
      </c>
      <c r="AO19" s="394">
        <f>'A4'!AO19</f>
        <v>0</v>
      </c>
      <c r="AP19" s="394">
        <f>'A4'!AP19</f>
        <v>0</v>
      </c>
      <c r="AQ19" s="394">
        <f>'A4'!AQ19</f>
        <v>0.31009817000000001</v>
      </c>
      <c r="AR19" s="394">
        <f>'A4'!AR19</f>
        <v>297.65861815000028</v>
      </c>
      <c r="AS19" s="121"/>
    </row>
    <row r="20" spans="1:50" s="14" customFormat="1" ht="18" customHeight="1">
      <c r="A20" s="77"/>
      <c r="B20" s="466" t="s">
        <v>327</v>
      </c>
      <c r="C20" s="75"/>
      <c r="D20" s="394">
        <f>'A4'!D20</f>
        <v>0</v>
      </c>
      <c r="E20" s="394">
        <f>'A4'!E20</f>
        <v>0</v>
      </c>
      <c r="F20" s="394">
        <f>'A4'!F20</f>
        <v>0</v>
      </c>
      <c r="G20" s="394">
        <f>'A4'!G20</f>
        <v>0</v>
      </c>
      <c r="H20" s="394">
        <f>'A4'!H20</f>
        <v>0</v>
      </c>
      <c r="I20" s="394">
        <f>'A4'!I20</f>
        <v>0</v>
      </c>
      <c r="J20" s="394">
        <f>'A4'!J20</f>
        <v>0</v>
      </c>
      <c r="K20" s="394">
        <f>'A4'!K20</f>
        <v>0</v>
      </c>
      <c r="L20" s="394">
        <f>'A4'!L20</f>
        <v>0</v>
      </c>
      <c r="M20" s="394">
        <f>'A4'!M20</f>
        <v>0</v>
      </c>
      <c r="N20" s="394">
        <f>'A4'!N20</f>
        <v>0</v>
      </c>
      <c r="O20" s="394">
        <f>'A4'!O20</f>
        <v>1.25997E-3</v>
      </c>
      <c r="P20" s="394">
        <f>'A4'!P20</f>
        <v>0</v>
      </c>
      <c r="Q20" s="394">
        <f>'A4'!Q20</f>
        <v>0</v>
      </c>
      <c r="R20" s="394">
        <f>'A4'!R20</f>
        <v>3.9763E-2</v>
      </c>
      <c r="S20" s="394">
        <f>'A4'!S20</f>
        <v>0</v>
      </c>
      <c r="T20" s="394">
        <f>'A4'!T20</f>
        <v>0</v>
      </c>
      <c r="U20" s="394">
        <f>'A4'!U20</f>
        <v>0</v>
      </c>
      <c r="V20" s="394">
        <f>'A4'!V20</f>
        <v>0</v>
      </c>
      <c r="W20" s="394">
        <f>'A4'!W20</f>
        <v>0</v>
      </c>
      <c r="X20" s="394">
        <f>'A4'!X20</f>
        <v>0</v>
      </c>
      <c r="Y20" s="394">
        <f>'A4'!Y20</f>
        <v>0</v>
      </c>
      <c r="Z20" s="394">
        <f>'A4'!Z20</f>
        <v>0</v>
      </c>
      <c r="AA20" s="394">
        <f>'A4'!AA20</f>
        <v>0</v>
      </c>
      <c r="AB20" s="394">
        <f>'A4'!AB20</f>
        <v>0</v>
      </c>
      <c r="AC20" s="394">
        <f>'A4'!AC20</f>
        <v>1.3721699999999998E-3</v>
      </c>
      <c r="AD20" s="394">
        <f>'A4'!AD20</f>
        <v>0</v>
      </c>
      <c r="AE20" s="394">
        <f>'A4'!AE20</f>
        <v>0</v>
      </c>
      <c r="AF20" s="394">
        <f>'A4'!AF20</f>
        <v>0</v>
      </c>
      <c r="AG20" s="394">
        <f>'A4'!AG20</f>
        <v>7.3110600000000003E-3</v>
      </c>
      <c r="AH20" s="394">
        <f>'A4'!AH20</f>
        <v>0</v>
      </c>
      <c r="AI20" s="394">
        <f>'A4'!AI20</f>
        <v>0</v>
      </c>
      <c r="AJ20" s="394">
        <f>'A4'!AJ20</f>
        <v>0</v>
      </c>
      <c r="AK20" s="394">
        <f>'A4'!AK20</f>
        <v>0</v>
      </c>
      <c r="AL20" s="394">
        <f>'A4'!AL20</f>
        <v>0</v>
      </c>
      <c r="AM20" s="394">
        <f>'A4'!AM20</f>
        <v>0</v>
      </c>
      <c r="AN20" s="394">
        <f>'A4'!AN20</f>
        <v>0</v>
      </c>
      <c r="AO20" s="394">
        <f>'A4'!AO20</f>
        <v>0</v>
      </c>
      <c r="AP20" s="394">
        <f>'A4'!AP20</f>
        <v>0</v>
      </c>
      <c r="AQ20" s="394">
        <f>'A4'!AQ20</f>
        <v>0</v>
      </c>
      <c r="AR20" s="394">
        <f>'A4'!AR20</f>
        <v>9.9633000000000013E-4</v>
      </c>
    </row>
    <row r="21" spans="1:50" s="26" customFormat="1" ht="18" customHeight="1">
      <c r="A21" s="78"/>
      <c r="B21" s="31" t="s">
        <v>175</v>
      </c>
      <c r="C21" s="75"/>
      <c r="D21" s="394">
        <f>'A4'!D21</f>
        <v>0</v>
      </c>
      <c r="E21" s="394">
        <f>'A4'!E21</f>
        <v>0</v>
      </c>
      <c r="F21" s="394">
        <f>'A4'!F21</f>
        <v>0</v>
      </c>
      <c r="G21" s="394">
        <f>'A4'!G21</f>
        <v>0</v>
      </c>
      <c r="H21" s="394">
        <f>'A4'!H21</f>
        <v>0</v>
      </c>
      <c r="I21" s="394">
        <f>'A4'!I21</f>
        <v>0</v>
      </c>
      <c r="J21" s="394">
        <f>'A4'!J21</f>
        <v>0</v>
      </c>
      <c r="K21" s="394">
        <f>'A4'!K21</f>
        <v>0</v>
      </c>
      <c r="L21" s="394">
        <f>'A4'!L21</f>
        <v>0</v>
      </c>
      <c r="M21" s="394">
        <f>'A4'!M21</f>
        <v>0</v>
      </c>
      <c r="N21" s="394">
        <f>'A4'!N21</f>
        <v>0</v>
      </c>
      <c r="O21" s="394">
        <f>'A4'!O21</f>
        <v>1.25997E-3</v>
      </c>
      <c r="P21" s="394">
        <f>'A4'!P21</f>
        <v>0</v>
      </c>
      <c r="Q21" s="394">
        <f>'A4'!Q21</f>
        <v>0</v>
      </c>
      <c r="R21" s="394">
        <f>'A4'!R21</f>
        <v>0</v>
      </c>
      <c r="S21" s="394">
        <f>'A4'!S21</f>
        <v>0</v>
      </c>
      <c r="T21" s="394">
        <f>'A4'!T21</f>
        <v>0</v>
      </c>
      <c r="U21" s="394">
        <f>'A4'!U21</f>
        <v>0</v>
      </c>
      <c r="V21" s="394">
        <f>'A4'!V21</f>
        <v>0</v>
      </c>
      <c r="W21" s="394">
        <f>'A4'!W21</f>
        <v>0</v>
      </c>
      <c r="X21" s="394">
        <f>'A4'!X21</f>
        <v>0</v>
      </c>
      <c r="Y21" s="394">
        <f>'A4'!Y21</f>
        <v>0</v>
      </c>
      <c r="Z21" s="394">
        <f>'A4'!Z21</f>
        <v>0</v>
      </c>
      <c r="AA21" s="394">
        <f>'A4'!AA21</f>
        <v>0</v>
      </c>
      <c r="AB21" s="394">
        <f>'A4'!AB21</f>
        <v>0</v>
      </c>
      <c r="AC21" s="394">
        <f>'A4'!AC21</f>
        <v>0</v>
      </c>
      <c r="AD21" s="394">
        <f>'A4'!AD21</f>
        <v>0</v>
      </c>
      <c r="AE21" s="394">
        <f>'A4'!AE21</f>
        <v>0</v>
      </c>
      <c r="AF21" s="394">
        <f>'A4'!AF21</f>
        <v>0</v>
      </c>
      <c r="AG21" s="394">
        <f>'A4'!AG21</f>
        <v>7.3110600000000003E-3</v>
      </c>
      <c r="AH21" s="394">
        <f>'A4'!AH21</f>
        <v>0</v>
      </c>
      <c r="AI21" s="394">
        <f>'A4'!AI21</f>
        <v>0</v>
      </c>
      <c r="AJ21" s="394">
        <f>'A4'!AJ21</f>
        <v>0</v>
      </c>
      <c r="AK21" s="394">
        <f>'A4'!AK21</f>
        <v>0</v>
      </c>
      <c r="AL21" s="394">
        <f>'A4'!AL21</f>
        <v>0</v>
      </c>
      <c r="AM21" s="394">
        <f>'A4'!AM21</f>
        <v>0</v>
      </c>
      <c r="AN21" s="394">
        <f>'A4'!AN21</f>
        <v>0</v>
      </c>
      <c r="AO21" s="394">
        <f>'A4'!AO21</f>
        <v>0</v>
      </c>
      <c r="AP21" s="394">
        <f>'A4'!AP21</f>
        <v>0</v>
      </c>
      <c r="AQ21" s="394">
        <f>'A4'!AQ21</f>
        <v>0</v>
      </c>
      <c r="AR21" s="394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4">
        <f>'A4'!D22</f>
        <v>0</v>
      </c>
      <c r="E22" s="394">
        <f>'A4'!E22</f>
        <v>0</v>
      </c>
      <c r="F22" s="394">
        <f>'A4'!F22</f>
        <v>0</v>
      </c>
      <c r="G22" s="394">
        <f>'A4'!G22</f>
        <v>0</v>
      </c>
      <c r="H22" s="394">
        <f>'A4'!H22</f>
        <v>0</v>
      </c>
      <c r="I22" s="394">
        <f>'A4'!I22</f>
        <v>0</v>
      </c>
      <c r="J22" s="394">
        <f>'A4'!J22</f>
        <v>0</v>
      </c>
      <c r="K22" s="394">
        <f>'A4'!K22</f>
        <v>0</v>
      </c>
      <c r="L22" s="394">
        <f>'A4'!L22</f>
        <v>0</v>
      </c>
      <c r="M22" s="394">
        <f>'A4'!M22</f>
        <v>0</v>
      </c>
      <c r="N22" s="394">
        <f>'A4'!N22</f>
        <v>0</v>
      </c>
      <c r="O22" s="394">
        <f>'A4'!O22</f>
        <v>0</v>
      </c>
      <c r="P22" s="394">
        <f>'A4'!P22</f>
        <v>0</v>
      </c>
      <c r="Q22" s="394">
        <f>'A4'!Q22</f>
        <v>0</v>
      </c>
      <c r="R22" s="394">
        <f>'A4'!R22</f>
        <v>3.9763E-2</v>
      </c>
      <c r="S22" s="394">
        <f>'A4'!S22</f>
        <v>0</v>
      </c>
      <c r="T22" s="394">
        <f>'A4'!T22</f>
        <v>0</v>
      </c>
      <c r="U22" s="394">
        <f>'A4'!U22</f>
        <v>0</v>
      </c>
      <c r="V22" s="394">
        <f>'A4'!V22</f>
        <v>0</v>
      </c>
      <c r="W22" s="394">
        <f>'A4'!W22</f>
        <v>0</v>
      </c>
      <c r="X22" s="394">
        <f>'A4'!X22</f>
        <v>0</v>
      </c>
      <c r="Y22" s="394">
        <f>'A4'!Y22</f>
        <v>0</v>
      </c>
      <c r="Z22" s="394">
        <f>'A4'!Z22</f>
        <v>0</v>
      </c>
      <c r="AA22" s="394">
        <f>'A4'!AA22</f>
        <v>0</v>
      </c>
      <c r="AB22" s="394">
        <f>'A4'!AB22</f>
        <v>0</v>
      </c>
      <c r="AC22" s="394">
        <f>'A4'!AC22</f>
        <v>1.3721699999999998E-3</v>
      </c>
      <c r="AD22" s="394">
        <f>'A4'!AD22</f>
        <v>0</v>
      </c>
      <c r="AE22" s="394">
        <f>'A4'!AE22</f>
        <v>0</v>
      </c>
      <c r="AF22" s="394">
        <f>'A4'!AF22</f>
        <v>0</v>
      </c>
      <c r="AG22" s="394">
        <f>'A4'!AG22</f>
        <v>0</v>
      </c>
      <c r="AH22" s="394">
        <f>'A4'!AH22</f>
        <v>0</v>
      </c>
      <c r="AI22" s="394">
        <f>'A4'!AI22</f>
        <v>0</v>
      </c>
      <c r="AJ22" s="394">
        <f>'A4'!AJ22</f>
        <v>0</v>
      </c>
      <c r="AK22" s="394">
        <f>'A4'!AK22</f>
        <v>0</v>
      </c>
      <c r="AL22" s="394">
        <f>'A4'!AL22</f>
        <v>0</v>
      </c>
      <c r="AM22" s="394">
        <f>'A4'!AM22</f>
        <v>0</v>
      </c>
      <c r="AN22" s="394">
        <f>'A4'!AN22</f>
        <v>0</v>
      </c>
      <c r="AO22" s="394">
        <f>'A4'!AO22</f>
        <v>0</v>
      </c>
      <c r="AP22" s="394">
        <f>'A4'!AP22</f>
        <v>0</v>
      </c>
      <c r="AQ22" s="394">
        <f>'A4'!AQ22</f>
        <v>0</v>
      </c>
      <c r="AR22" s="394">
        <f>'A4'!AR22</f>
        <v>9.9633000000000013E-4</v>
      </c>
      <c r="AS22" s="14"/>
      <c r="AT22" s="14"/>
      <c r="AU22" s="14"/>
      <c r="AV22" s="14"/>
    </row>
    <row r="23" spans="1:50" s="26" customFormat="1" ht="18" customHeight="1">
      <c r="A23" s="78"/>
      <c r="B23" s="466" t="s">
        <v>326</v>
      </c>
      <c r="C23" s="75"/>
      <c r="D23" s="394">
        <f>'A4'!D23</f>
        <v>0</v>
      </c>
      <c r="E23" s="394">
        <f>'A4'!E23</f>
        <v>0</v>
      </c>
      <c r="F23" s="394">
        <f>'A4'!F23</f>
        <v>14.963103670000001</v>
      </c>
      <c r="G23" s="394">
        <f>'A4'!G23</f>
        <v>0</v>
      </c>
      <c r="H23" s="394">
        <f>'A4'!H23</f>
        <v>0</v>
      </c>
      <c r="I23" s="394">
        <f>'A4'!I23</f>
        <v>0</v>
      </c>
      <c r="J23" s="394">
        <f>'A4'!J23</f>
        <v>0</v>
      </c>
      <c r="K23" s="394">
        <f>'A4'!K23</f>
        <v>0</v>
      </c>
      <c r="L23" s="394">
        <f>'A4'!L23</f>
        <v>51.635724490000001</v>
      </c>
      <c r="M23" s="394">
        <f>'A4'!M23</f>
        <v>0</v>
      </c>
      <c r="N23" s="394">
        <f>'A4'!N23</f>
        <v>2.3240451299999996</v>
      </c>
      <c r="O23" s="394">
        <f>'A4'!O23</f>
        <v>5.1501667299999978</v>
      </c>
      <c r="P23" s="394">
        <f>'A4'!P23</f>
        <v>0</v>
      </c>
      <c r="Q23" s="394">
        <f>'A4'!Q23</f>
        <v>0</v>
      </c>
      <c r="R23" s="394">
        <f>'A4'!R23</f>
        <v>10.050961839999999</v>
      </c>
      <c r="S23" s="394">
        <f>'A4'!S23</f>
        <v>0.38667927000000002</v>
      </c>
      <c r="T23" s="394">
        <f>'A4'!T23</f>
        <v>0</v>
      </c>
      <c r="U23" s="394">
        <f>'A4'!U23</f>
        <v>8.3480000000000013E-3</v>
      </c>
      <c r="V23" s="394">
        <f>'A4'!V23</f>
        <v>0.20803606999999999</v>
      </c>
      <c r="W23" s="394">
        <f>'A4'!W23</f>
        <v>0</v>
      </c>
      <c r="X23" s="394">
        <f>'A4'!X23</f>
        <v>1.184841E-2</v>
      </c>
      <c r="Y23" s="394">
        <f>'A4'!Y23</f>
        <v>0</v>
      </c>
      <c r="Z23" s="394">
        <f>'A4'!Z23</f>
        <v>1.5110248999999998</v>
      </c>
      <c r="AA23" s="394">
        <f>'A4'!AA23</f>
        <v>0</v>
      </c>
      <c r="AB23" s="394">
        <f>'A4'!AB23</f>
        <v>0</v>
      </c>
      <c r="AC23" s="394">
        <f>'A4'!AC23</f>
        <v>16.813372369999996</v>
      </c>
      <c r="AD23" s="394">
        <f>'A4'!AD23</f>
        <v>48.793581749999994</v>
      </c>
      <c r="AE23" s="394">
        <f>'A4'!AE23</f>
        <v>0</v>
      </c>
      <c r="AF23" s="394">
        <f>'A4'!AF23</f>
        <v>0</v>
      </c>
      <c r="AG23" s="394">
        <f>'A4'!AG23</f>
        <v>16.560007640000002</v>
      </c>
      <c r="AH23" s="394">
        <f>'A4'!AH23</f>
        <v>0</v>
      </c>
      <c r="AI23" s="394">
        <f>'A4'!AI23</f>
        <v>0</v>
      </c>
      <c r="AJ23" s="394">
        <f>'A4'!AJ23</f>
        <v>3.7022499999999993E-2</v>
      </c>
      <c r="AK23" s="394">
        <f>'A4'!AK23</f>
        <v>0</v>
      </c>
      <c r="AL23" s="394">
        <f>'A4'!AL23</f>
        <v>2.6933007899999999</v>
      </c>
      <c r="AM23" s="394">
        <f>'A4'!AM23</f>
        <v>0</v>
      </c>
      <c r="AN23" s="394">
        <f>'A4'!AN23</f>
        <v>8.8599899999999999E-3</v>
      </c>
      <c r="AO23" s="394">
        <f>'A4'!AO23</f>
        <v>0</v>
      </c>
      <c r="AP23" s="394">
        <f>'A4'!AP23</f>
        <v>0</v>
      </c>
      <c r="AQ23" s="394">
        <f>'A4'!AQ23</f>
        <v>12.993006309999998</v>
      </c>
      <c r="AR23" s="394">
        <f>'A4'!AR23</f>
        <v>46.788614930000008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4">
        <f>'A4'!D24</f>
        <v>0</v>
      </c>
      <c r="E24" s="394">
        <f>'A4'!E24</f>
        <v>0</v>
      </c>
      <c r="F24" s="394">
        <f>'A4'!F24</f>
        <v>14.963103670000001</v>
      </c>
      <c r="G24" s="394">
        <f>'A4'!G24</f>
        <v>0</v>
      </c>
      <c r="H24" s="394">
        <f>'A4'!H24</f>
        <v>0</v>
      </c>
      <c r="I24" s="394">
        <f>'A4'!I24</f>
        <v>0</v>
      </c>
      <c r="J24" s="394">
        <f>'A4'!J24</f>
        <v>0</v>
      </c>
      <c r="K24" s="394">
        <f>'A4'!K24</f>
        <v>0</v>
      </c>
      <c r="L24" s="394">
        <f>'A4'!L24</f>
        <v>50.592032870000004</v>
      </c>
      <c r="M24" s="394">
        <f>'A4'!M24</f>
        <v>0</v>
      </c>
      <c r="N24" s="394">
        <f>'A4'!N24</f>
        <v>2.2553969099999995</v>
      </c>
      <c r="O24" s="394">
        <f>'A4'!O24</f>
        <v>5.1371233499999978</v>
      </c>
      <c r="P24" s="394">
        <f>'A4'!P24</f>
        <v>0</v>
      </c>
      <c r="Q24" s="394">
        <f>'A4'!Q24</f>
        <v>0</v>
      </c>
      <c r="R24" s="394">
        <f>'A4'!R24</f>
        <v>10.050961839999999</v>
      </c>
      <c r="S24" s="394">
        <f>'A4'!S24</f>
        <v>0.35974217000000003</v>
      </c>
      <c r="T24" s="394">
        <f>'A4'!T24</f>
        <v>0</v>
      </c>
      <c r="U24" s="394">
        <f>'A4'!U24</f>
        <v>8.3480000000000013E-3</v>
      </c>
      <c r="V24" s="394">
        <f>'A4'!V24</f>
        <v>0.20803606999999999</v>
      </c>
      <c r="W24" s="394">
        <f>'A4'!W24</f>
        <v>0</v>
      </c>
      <c r="X24" s="394">
        <f>'A4'!X24</f>
        <v>1.184841E-2</v>
      </c>
      <c r="Y24" s="394">
        <f>'A4'!Y24</f>
        <v>0</v>
      </c>
      <c r="Z24" s="394">
        <f>'A4'!Z24</f>
        <v>1.5110248999999998</v>
      </c>
      <c r="AA24" s="394">
        <f>'A4'!AA24</f>
        <v>0</v>
      </c>
      <c r="AB24" s="394">
        <f>'A4'!AB24</f>
        <v>0</v>
      </c>
      <c r="AC24" s="394">
        <f>'A4'!AC24</f>
        <v>4.8008778099999994</v>
      </c>
      <c r="AD24" s="394">
        <f>'A4'!AD24</f>
        <v>36.022466669999993</v>
      </c>
      <c r="AE24" s="394">
        <f>'A4'!AE24</f>
        <v>0</v>
      </c>
      <c r="AF24" s="394">
        <f>'A4'!AF24</f>
        <v>0</v>
      </c>
      <c r="AG24" s="394">
        <f>'A4'!AG24</f>
        <v>16.470790710000003</v>
      </c>
      <c r="AH24" s="394">
        <f>'A4'!AH24</f>
        <v>0</v>
      </c>
      <c r="AI24" s="394">
        <f>'A4'!AI24</f>
        <v>0</v>
      </c>
      <c r="AJ24" s="394">
        <f>'A4'!AJ24</f>
        <v>3.7022499999999993E-2</v>
      </c>
      <c r="AK24" s="394">
        <f>'A4'!AK24</f>
        <v>0</v>
      </c>
      <c r="AL24" s="394">
        <f>'A4'!AL24</f>
        <v>0.68898771999999997</v>
      </c>
      <c r="AM24" s="394">
        <f>'A4'!AM24</f>
        <v>0</v>
      </c>
      <c r="AN24" s="394">
        <f>'A4'!AN24</f>
        <v>8.8599899999999999E-3</v>
      </c>
      <c r="AO24" s="394">
        <f>'A4'!AO24</f>
        <v>0</v>
      </c>
      <c r="AP24" s="394">
        <f>'A4'!AP24</f>
        <v>0</v>
      </c>
      <c r="AQ24" s="394">
        <f>'A4'!AQ24</f>
        <v>0.20088441999999998</v>
      </c>
      <c r="AR24" s="394">
        <f>'A4'!AR24</f>
        <v>26.17383938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4">
        <f>'A4'!D25</f>
        <v>0</v>
      </c>
      <c r="E25" s="394">
        <f>'A4'!E25</f>
        <v>0</v>
      </c>
      <c r="F25" s="394">
        <f>'A4'!F25</f>
        <v>0</v>
      </c>
      <c r="G25" s="394">
        <f>'A4'!G25</f>
        <v>0</v>
      </c>
      <c r="H25" s="394">
        <f>'A4'!H25</f>
        <v>0</v>
      </c>
      <c r="I25" s="394">
        <f>'A4'!I25</f>
        <v>0</v>
      </c>
      <c r="J25" s="394">
        <f>'A4'!J25</f>
        <v>0</v>
      </c>
      <c r="K25" s="394">
        <f>'A4'!K25</f>
        <v>0</v>
      </c>
      <c r="L25" s="394">
        <f>'A4'!L25</f>
        <v>1.0436916199999999</v>
      </c>
      <c r="M25" s="394">
        <f>'A4'!M25</f>
        <v>0</v>
      </c>
      <c r="N25" s="394">
        <f>'A4'!N25</f>
        <v>6.864822000000001E-2</v>
      </c>
      <c r="O25" s="394">
        <f>'A4'!O25</f>
        <v>1.3043379999999999E-2</v>
      </c>
      <c r="P25" s="394">
        <f>'A4'!P25</f>
        <v>0</v>
      </c>
      <c r="Q25" s="394">
        <f>'A4'!Q25</f>
        <v>0</v>
      </c>
      <c r="R25" s="394">
        <f>'A4'!R25</f>
        <v>0</v>
      </c>
      <c r="S25" s="394">
        <f>'A4'!S25</f>
        <v>2.6937099999999999E-2</v>
      </c>
      <c r="T25" s="394">
        <f>'A4'!T25</f>
        <v>0</v>
      </c>
      <c r="U25" s="394">
        <f>'A4'!U25</f>
        <v>0</v>
      </c>
      <c r="V25" s="394">
        <f>'A4'!V25</f>
        <v>0</v>
      </c>
      <c r="W25" s="394">
        <f>'A4'!W25</f>
        <v>0</v>
      </c>
      <c r="X25" s="394">
        <f>'A4'!X25</f>
        <v>0</v>
      </c>
      <c r="Y25" s="394">
        <f>'A4'!Y25</f>
        <v>0</v>
      </c>
      <c r="Z25" s="394">
        <f>'A4'!Z25</f>
        <v>0</v>
      </c>
      <c r="AA25" s="394">
        <f>'A4'!AA25</f>
        <v>0</v>
      </c>
      <c r="AB25" s="394">
        <f>'A4'!AB25</f>
        <v>0</v>
      </c>
      <c r="AC25" s="394">
        <f>'A4'!AC25</f>
        <v>12.012494559999999</v>
      </c>
      <c r="AD25" s="394">
        <f>'A4'!AD25</f>
        <v>12.77111508</v>
      </c>
      <c r="AE25" s="394">
        <f>'A4'!AE25</f>
        <v>0</v>
      </c>
      <c r="AF25" s="394">
        <f>'A4'!AF25</f>
        <v>0</v>
      </c>
      <c r="AG25" s="394">
        <f>'A4'!AG25</f>
        <v>8.921693E-2</v>
      </c>
      <c r="AH25" s="394">
        <f>'A4'!AH25</f>
        <v>0</v>
      </c>
      <c r="AI25" s="394">
        <f>'A4'!AI25</f>
        <v>0</v>
      </c>
      <c r="AJ25" s="394">
        <f>'A4'!AJ25</f>
        <v>0</v>
      </c>
      <c r="AK25" s="394">
        <f>'A4'!AK25</f>
        <v>0</v>
      </c>
      <c r="AL25" s="394">
        <f>'A4'!AL25</f>
        <v>2.0043130699999998</v>
      </c>
      <c r="AM25" s="394">
        <f>'A4'!AM25</f>
        <v>0</v>
      </c>
      <c r="AN25" s="394">
        <f>'A4'!AN25</f>
        <v>0</v>
      </c>
      <c r="AO25" s="394">
        <f>'A4'!AO25</f>
        <v>0</v>
      </c>
      <c r="AP25" s="394">
        <f>'A4'!AP25</f>
        <v>0</v>
      </c>
      <c r="AQ25" s="394">
        <f>'A4'!AQ25</f>
        <v>12.792121889999999</v>
      </c>
      <c r="AR25" s="394">
        <f>'A4'!AR25</f>
        <v>20.614775550000008</v>
      </c>
      <c r="AS25" s="14"/>
      <c r="AT25" s="14"/>
      <c r="AU25" s="14"/>
      <c r="AV25" s="14"/>
    </row>
    <row r="26" spans="1:50" s="473" customFormat="1" ht="18" customHeight="1">
      <c r="A26" s="472"/>
      <c r="B26" s="28" t="s">
        <v>337</v>
      </c>
      <c r="C26" s="75"/>
      <c r="D26" s="470">
        <f>'A4'!D26</f>
        <v>0</v>
      </c>
      <c r="E26" s="470">
        <f>'A4'!E26</f>
        <v>0</v>
      </c>
      <c r="F26" s="470">
        <f>'A4'!F26</f>
        <v>0</v>
      </c>
      <c r="G26" s="470">
        <f>'A4'!G26</f>
        <v>0</v>
      </c>
      <c r="H26" s="470">
        <f>'A4'!H26</f>
        <v>0</v>
      </c>
      <c r="I26" s="470">
        <f>'A4'!I26</f>
        <v>0</v>
      </c>
      <c r="J26" s="470">
        <f>'A4'!J26</f>
        <v>0</v>
      </c>
      <c r="K26" s="470">
        <f>'A4'!K26</f>
        <v>0</v>
      </c>
      <c r="L26" s="470">
        <f>'A4'!L26</f>
        <v>21.406933539999997</v>
      </c>
      <c r="M26" s="470">
        <f>'A4'!M26</f>
        <v>0</v>
      </c>
      <c r="N26" s="470">
        <f>'A4'!N26</f>
        <v>0</v>
      </c>
      <c r="O26" s="470">
        <f>'A4'!O26</f>
        <v>0</v>
      </c>
      <c r="P26" s="470">
        <f>'A4'!P26</f>
        <v>0</v>
      </c>
      <c r="Q26" s="470">
        <f>'A4'!Q26</f>
        <v>0</v>
      </c>
      <c r="R26" s="470">
        <f>'A4'!R26</f>
        <v>0</v>
      </c>
      <c r="S26" s="470">
        <f>'A4'!S26</f>
        <v>0</v>
      </c>
      <c r="T26" s="470">
        <f>'A4'!T26</f>
        <v>0</v>
      </c>
      <c r="U26" s="470">
        <f>'A4'!U26</f>
        <v>0</v>
      </c>
      <c r="V26" s="470">
        <f>'A4'!V26</f>
        <v>0</v>
      </c>
      <c r="W26" s="470">
        <f>'A4'!W26</f>
        <v>0</v>
      </c>
      <c r="X26" s="470">
        <f>'A4'!X26</f>
        <v>0</v>
      </c>
      <c r="Y26" s="470">
        <f>'A4'!Y26</f>
        <v>0</v>
      </c>
      <c r="Z26" s="470">
        <f>'A4'!Z26</f>
        <v>0</v>
      </c>
      <c r="AA26" s="470">
        <f>'A4'!AA26</f>
        <v>0</v>
      </c>
      <c r="AB26" s="470">
        <f>'A4'!AB26</f>
        <v>0</v>
      </c>
      <c r="AC26" s="470">
        <f>'A4'!AC26</f>
        <v>0</v>
      </c>
      <c r="AD26" s="470">
        <f>'A4'!AD26</f>
        <v>0</v>
      </c>
      <c r="AE26" s="470">
        <f>'A4'!AE26</f>
        <v>0</v>
      </c>
      <c r="AF26" s="470">
        <f>'A4'!AF26</f>
        <v>0</v>
      </c>
      <c r="AG26" s="470">
        <f>'A4'!AG26</f>
        <v>0</v>
      </c>
      <c r="AH26" s="470">
        <f>'A4'!AH26</f>
        <v>0</v>
      </c>
      <c r="AI26" s="470">
        <f>'A4'!AI26</f>
        <v>0</v>
      </c>
      <c r="AJ26" s="470">
        <f>'A4'!AJ26</f>
        <v>0</v>
      </c>
      <c r="AK26" s="470">
        <f>'A4'!AK26</f>
        <v>0</v>
      </c>
      <c r="AL26" s="470">
        <f>'A4'!AL26</f>
        <v>0</v>
      </c>
      <c r="AM26" s="470">
        <f>'A4'!AM26</f>
        <v>0</v>
      </c>
      <c r="AN26" s="470">
        <f>'A4'!AN26</f>
        <v>0</v>
      </c>
      <c r="AO26" s="470">
        <f>'A4'!AO26</f>
        <v>0</v>
      </c>
      <c r="AP26" s="470">
        <f>'A4'!AP26</f>
        <v>0</v>
      </c>
      <c r="AQ26" s="470">
        <f>'A4'!AQ26</f>
        <v>0</v>
      </c>
      <c r="AR26" s="470">
        <f>'A4'!AR26</f>
        <v>0</v>
      </c>
      <c r="AS26" s="276"/>
      <c r="AT26" s="276"/>
      <c r="AU26" s="276"/>
      <c r="AV26" s="276"/>
    </row>
    <row r="27" spans="1:50" s="26" customFormat="1" ht="18" customHeight="1">
      <c r="A27" s="78"/>
      <c r="B27" s="31" t="s">
        <v>338</v>
      </c>
      <c r="C27" s="75"/>
      <c r="D27" s="394">
        <f>'A4'!D27</f>
        <v>0</v>
      </c>
      <c r="E27" s="394">
        <f>'A4'!E27</f>
        <v>0</v>
      </c>
      <c r="F27" s="394">
        <f>'A4'!F27</f>
        <v>0</v>
      </c>
      <c r="G27" s="394">
        <f>'A4'!G27</f>
        <v>0</v>
      </c>
      <c r="H27" s="394">
        <f>'A4'!H27</f>
        <v>0</v>
      </c>
      <c r="I27" s="394">
        <f>'A4'!I27</f>
        <v>0</v>
      </c>
      <c r="J27" s="394">
        <f>'A4'!J27</f>
        <v>0</v>
      </c>
      <c r="K27" s="394">
        <f>'A4'!K27</f>
        <v>0</v>
      </c>
      <c r="L27" s="394">
        <f>'A4'!L27</f>
        <v>21.406933539999997</v>
      </c>
      <c r="M27" s="394">
        <f>'A4'!M27</f>
        <v>0</v>
      </c>
      <c r="N27" s="394">
        <f>'A4'!N27</f>
        <v>0</v>
      </c>
      <c r="O27" s="394">
        <f>'A4'!O27</f>
        <v>0</v>
      </c>
      <c r="P27" s="394">
        <f>'A4'!P27</f>
        <v>0</v>
      </c>
      <c r="Q27" s="394">
        <f>'A4'!Q27</f>
        <v>0</v>
      </c>
      <c r="R27" s="394">
        <f>'A4'!R27</f>
        <v>0</v>
      </c>
      <c r="S27" s="394">
        <f>'A4'!S27</f>
        <v>0</v>
      </c>
      <c r="T27" s="394">
        <f>'A4'!T27</f>
        <v>0</v>
      </c>
      <c r="U27" s="394">
        <f>'A4'!U27</f>
        <v>0</v>
      </c>
      <c r="V27" s="394">
        <f>'A4'!V27</f>
        <v>0</v>
      </c>
      <c r="W27" s="394">
        <f>'A4'!W27</f>
        <v>0</v>
      </c>
      <c r="X27" s="394">
        <f>'A4'!X27</f>
        <v>0</v>
      </c>
      <c r="Y27" s="394">
        <f>'A4'!Y27</f>
        <v>0</v>
      </c>
      <c r="Z27" s="394">
        <f>'A4'!Z27</f>
        <v>0</v>
      </c>
      <c r="AA27" s="394">
        <f>'A4'!AA27</f>
        <v>0</v>
      </c>
      <c r="AB27" s="394">
        <f>'A4'!AB27</f>
        <v>0</v>
      </c>
      <c r="AC27" s="394">
        <f>'A4'!AC27</f>
        <v>0</v>
      </c>
      <c r="AD27" s="394">
        <f>'A4'!AD27</f>
        <v>0</v>
      </c>
      <c r="AE27" s="394">
        <f>'A4'!AE27</f>
        <v>0</v>
      </c>
      <c r="AF27" s="394">
        <f>'A4'!AF27</f>
        <v>0</v>
      </c>
      <c r="AG27" s="394">
        <f>'A4'!AG27</f>
        <v>0</v>
      </c>
      <c r="AH27" s="394">
        <f>'A4'!AH27</f>
        <v>0</v>
      </c>
      <c r="AI27" s="394">
        <f>'A4'!AI27</f>
        <v>0</v>
      </c>
      <c r="AJ27" s="394">
        <f>'A4'!AJ27</f>
        <v>0</v>
      </c>
      <c r="AK27" s="394">
        <f>'A4'!AK27</f>
        <v>0</v>
      </c>
      <c r="AL27" s="394">
        <f>'A4'!AL27</f>
        <v>0</v>
      </c>
      <c r="AM27" s="394">
        <f>'A4'!AM27</f>
        <v>0</v>
      </c>
      <c r="AN27" s="394">
        <f>'A4'!AN27</f>
        <v>0</v>
      </c>
      <c r="AO27" s="394">
        <f>'A4'!AO27</f>
        <v>0</v>
      </c>
      <c r="AP27" s="394">
        <f>'A4'!AP27</f>
        <v>0</v>
      </c>
      <c r="AQ27" s="394">
        <f>'A4'!AQ27</f>
        <v>0</v>
      </c>
      <c r="AR27" s="394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4">
        <f>'A4'!D28</f>
        <v>0</v>
      </c>
      <c r="E28" s="394">
        <f>'A4'!E28</f>
        <v>0</v>
      </c>
      <c r="F28" s="394">
        <f>'A4'!F28</f>
        <v>0</v>
      </c>
      <c r="G28" s="394">
        <f>'A4'!G28</f>
        <v>0</v>
      </c>
      <c r="H28" s="394">
        <f>'A4'!H28</f>
        <v>0</v>
      </c>
      <c r="I28" s="394">
        <f>'A4'!I28</f>
        <v>0</v>
      </c>
      <c r="J28" s="394">
        <f>'A4'!J28</f>
        <v>0</v>
      </c>
      <c r="K28" s="394">
        <f>'A4'!K28</f>
        <v>0</v>
      </c>
      <c r="L28" s="394">
        <f>'A4'!L28</f>
        <v>0</v>
      </c>
      <c r="M28" s="394">
        <f>'A4'!M28</f>
        <v>0</v>
      </c>
      <c r="N28" s="394">
        <f>'A4'!N28</f>
        <v>0</v>
      </c>
      <c r="O28" s="394">
        <f>'A4'!O28</f>
        <v>0</v>
      </c>
      <c r="P28" s="394">
        <f>'A4'!P28</f>
        <v>0</v>
      </c>
      <c r="Q28" s="394">
        <f>'A4'!Q28</f>
        <v>0</v>
      </c>
      <c r="R28" s="394">
        <f>'A4'!R28</f>
        <v>0</v>
      </c>
      <c r="S28" s="394">
        <f>'A4'!S28</f>
        <v>0</v>
      </c>
      <c r="T28" s="394">
        <f>'A4'!T28</f>
        <v>0</v>
      </c>
      <c r="U28" s="394">
        <f>'A4'!U28</f>
        <v>0</v>
      </c>
      <c r="V28" s="394">
        <f>'A4'!V28</f>
        <v>0</v>
      </c>
      <c r="W28" s="394">
        <f>'A4'!W28</f>
        <v>0</v>
      </c>
      <c r="X28" s="394">
        <f>'A4'!X28</f>
        <v>0</v>
      </c>
      <c r="Y28" s="394">
        <f>'A4'!Y28</f>
        <v>0</v>
      </c>
      <c r="Z28" s="394">
        <f>'A4'!Z28</f>
        <v>0</v>
      </c>
      <c r="AA28" s="394">
        <f>'A4'!AA28</f>
        <v>0</v>
      </c>
      <c r="AB28" s="394">
        <f>'A4'!AB28</f>
        <v>0</v>
      </c>
      <c r="AC28" s="394">
        <f>'A4'!AC28</f>
        <v>0</v>
      </c>
      <c r="AD28" s="394">
        <f>'A4'!AD28</f>
        <v>0</v>
      </c>
      <c r="AE28" s="394">
        <f>'A4'!AE28</f>
        <v>0</v>
      </c>
      <c r="AF28" s="394">
        <f>'A4'!AF28</f>
        <v>0</v>
      </c>
      <c r="AG28" s="394">
        <f>'A4'!AG28</f>
        <v>0</v>
      </c>
      <c r="AH28" s="394">
        <f>'A4'!AH28</f>
        <v>0</v>
      </c>
      <c r="AI28" s="394">
        <f>'A4'!AI28</f>
        <v>0</v>
      </c>
      <c r="AJ28" s="394">
        <f>'A4'!AJ28</f>
        <v>0</v>
      </c>
      <c r="AK28" s="394">
        <f>'A4'!AK28</f>
        <v>0</v>
      </c>
      <c r="AL28" s="394">
        <f>'A4'!AL28</f>
        <v>0</v>
      </c>
      <c r="AM28" s="394">
        <f>'A4'!AM28</f>
        <v>0</v>
      </c>
      <c r="AN28" s="394">
        <f>'A4'!AN28</f>
        <v>0</v>
      </c>
      <c r="AO28" s="394">
        <f>'A4'!AO28</f>
        <v>0</v>
      </c>
      <c r="AP28" s="394">
        <f>'A4'!AP28</f>
        <v>0</v>
      </c>
      <c r="AQ28" s="394">
        <f>'A4'!AQ28</f>
        <v>0</v>
      </c>
      <c r="AR28" s="394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4">
        <f>'A4'!D29</f>
        <v>0</v>
      </c>
      <c r="E29" s="394">
        <f>'A4'!E29</f>
        <v>0</v>
      </c>
      <c r="F29" s="394">
        <f>'A4'!F29</f>
        <v>30.096606359999996</v>
      </c>
      <c r="G29" s="394">
        <f>'A4'!G29</f>
        <v>0</v>
      </c>
      <c r="H29" s="394">
        <f>'A4'!H29</f>
        <v>0</v>
      </c>
      <c r="I29" s="394">
        <f>'A4'!I29</f>
        <v>0</v>
      </c>
      <c r="J29" s="394">
        <f>'A4'!J29</f>
        <v>0</v>
      </c>
      <c r="K29" s="394">
        <f>'A4'!K29</f>
        <v>0</v>
      </c>
      <c r="L29" s="394">
        <f>'A4'!L29</f>
        <v>172.89282267999999</v>
      </c>
      <c r="M29" s="394">
        <f>'A4'!M29</f>
        <v>0</v>
      </c>
      <c r="N29" s="394">
        <f>'A4'!N29</f>
        <v>8.2735599299999993</v>
      </c>
      <c r="O29" s="394">
        <f>'A4'!O29</f>
        <v>7.9524824899999977</v>
      </c>
      <c r="P29" s="394">
        <f>'A4'!P29</f>
        <v>0</v>
      </c>
      <c r="Q29" s="394">
        <f>'A4'!Q29</f>
        <v>0</v>
      </c>
      <c r="R29" s="394">
        <f>'A4'!R29</f>
        <v>20.264118770000003</v>
      </c>
      <c r="S29" s="394">
        <f>'A4'!S29</f>
        <v>0.89627614</v>
      </c>
      <c r="T29" s="394">
        <f>'A4'!T29</f>
        <v>0</v>
      </c>
      <c r="U29" s="394">
        <f>'A4'!U29</f>
        <v>8.8275999999999993E-2</v>
      </c>
      <c r="V29" s="394">
        <f>'A4'!V29</f>
        <v>0.35251292000000001</v>
      </c>
      <c r="W29" s="394">
        <f>'A4'!W29</f>
        <v>0</v>
      </c>
      <c r="X29" s="394">
        <f>'A4'!X29</f>
        <v>1.184841E-2</v>
      </c>
      <c r="Y29" s="394">
        <f>'A4'!Y29</f>
        <v>0</v>
      </c>
      <c r="Z29" s="394">
        <f>'A4'!Z29</f>
        <v>3.1167133599999999</v>
      </c>
      <c r="AA29" s="394">
        <f>'A4'!AA29</f>
        <v>0</v>
      </c>
      <c r="AB29" s="394">
        <f>'A4'!AB29</f>
        <v>0</v>
      </c>
      <c r="AC29" s="394">
        <f>'A4'!AC29</f>
        <v>77.434664559999987</v>
      </c>
      <c r="AD29" s="394">
        <f>'A4'!AD29</f>
        <v>162.35661500999998</v>
      </c>
      <c r="AE29" s="394">
        <f>'A4'!AE29</f>
        <v>0</v>
      </c>
      <c r="AF29" s="394">
        <f>'A4'!AF29</f>
        <v>0</v>
      </c>
      <c r="AG29" s="394">
        <f>'A4'!AG29</f>
        <v>44.520258070000004</v>
      </c>
      <c r="AH29" s="394">
        <f>'A4'!AH29</f>
        <v>0</v>
      </c>
      <c r="AI29" s="394">
        <f>'A4'!AI29</f>
        <v>0</v>
      </c>
      <c r="AJ29" s="394">
        <f>'A4'!AJ29</f>
        <v>3.7022499999999993E-2</v>
      </c>
      <c r="AK29" s="394">
        <f>'A4'!AK29</f>
        <v>0</v>
      </c>
      <c r="AL29" s="394">
        <f>'A4'!AL29</f>
        <v>5.6818079200000007</v>
      </c>
      <c r="AM29" s="394">
        <f>'A4'!AM29</f>
        <v>0</v>
      </c>
      <c r="AN29" s="394">
        <f>'A4'!AN29</f>
        <v>8.8599899999999999E-3</v>
      </c>
      <c r="AO29" s="394">
        <f>'A4'!AO29</f>
        <v>0</v>
      </c>
      <c r="AP29" s="394">
        <f>'A4'!AP29</f>
        <v>0</v>
      </c>
      <c r="AQ29" s="394">
        <f>'A4'!AQ29</f>
        <v>62.231324590000021</v>
      </c>
      <c r="AR29" s="394">
        <f>'A4'!AR29</f>
        <v>366.95817378000032</v>
      </c>
    </row>
    <row r="30" spans="1:50" s="26" customFormat="1" ht="18" customHeight="1">
      <c r="A30" s="77"/>
      <c r="B30" s="12"/>
      <c r="C30" s="75"/>
      <c r="D30" s="394">
        <f>'A4'!D30</f>
        <v>0</v>
      </c>
      <c r="E30" s="394">
        <f>'A4'!E30</f>
        <v>0</v>
      </c>
      <c r="F30" s="394">
        <f>'A4'!F30</f>
        <v>0</v>
      </c>
      <c r="G30" s="394">
        <f>'A4'!G30</f>
        <v>0</v>
      </c>
      <c r="H30" s="394">
        <f>'A4'!H30</f>
        <v>0</v>
      </c>
      <c r="I30" s="394">
        <f>'A4'!I30</f>
        <v>0</v>
      </c>
      <c r="J30" s="394">
        <f>'A4'!J30</f>
        <v>0</v>
      </c>
      <c r="K30" s="394">
        <f>'A4'!K30</f>
        <v>0</v>
      </c>
      <c r="L30" s="394">
        <f>'A4'!L30</f>
        <v>0</v>
      </c>
      <c r="M30" s="394">
        <f>'A4'!M30</f>
        <v>0</v>
      </c>
      <c r="N30" s="394">
        <f>'A4'!N30</f>
        <v>0</v>
      </c>
      <c r="O30" s="394">
        <f>'A4'!O30</f>
        <v>0</v>
      </c>
      <c r="P30" s="394">
        <f>'A4'!P30</f>
        <v>0</v>
      </c>
      <c r="Q30" s="394">
        <f>'A4'!Q30</f>
        <v>0</v>
      </c>
      <c r="R30" s="394">
        <f>'A4'!R30</f>
        <v>0</v>
      </c>
      <c r="S30" s="394">
        <f>'A4'!S30</f>
        <v>0</v>
      </c>
      <c r="T30" s="394">
        <f>'A4'!T30</f>
        <v>0</v>
      </c>
      <c r="U30" s="394">
        <f>'A4'!U30</f>
        <v>0</v>
      </c>
      <c r="V30" s="394">
        <f>'A4'!V30</f>
        <v>0</v>
      </c>
      <c r="W30" s="394">
        <f>'A4'!W30</f>
        <v>0</v>
      </c>
      <c r="X30" s="394">
        <f>'A4'!X30</f>
        <v>0</v>
      </c>
      <c r="Y30" s="394">
        <f>'A4'!Y30</f>
        <v>0</v>
      </c>
      <c r="Z30" s="394">
        <f>'A4'!Z30</f>
        <v>0</v>
      </c>
      <c r="AA30" s="394">
        <f>'A4'!AA30</f>
        <v>0</v>
      </c>
      <c r="AB30" s="394">
        <f>'A4'!AB30</f>
        <v>0</v>
      </c>
      <c r="AC30" s="394">
        <f>'A4'!AC30</f>
        <v>0</v>
      </c>
      <c r="AD30" s="394">
        <f>'A4'!AD30</f>
        <v>0</v>
      </c>
      <c r="AE30" s="394">
        <f>'A4'!AE30</f>
        <v>0</v>
      </c>
      <c r="AF30" s="394">
        <f>'A4'!AF30</f>
        <v>0</v>
      </c>
      <c r="AG30" s="394">
        <f>'A4'!AG30</f>
        <v>0</v>
      </c>
      <c r="AH30" s="394">
        <f>'A4'!AH30</f>
        <v>0</v>
      </c>
      <c r="AI30" s="394">
        <f>'A4'!AI30</f>
        <v>0</v>
      </c>
      <c r="AJ30" s="394">
        <f>'A4'!AJ30</f>
        <v>0</v>
      </c>
      <c r="AK30" s="394">
        <f>'A4'!AK30</f>
        <v>0</v>
      </c>
      <c r="AL30" s="394">
        <f>'A4'!AL30</f>
        <v>0</v>
      </c>
      <c r="AM30" s="394">
        <f>'A4'!AM30</f>
        <v>0</v>
      </c>
      <c r="AN30" s="394">
        <f>'A4'!AN30</f>
        <v>0</v>
      </c>
      <c r="AO30" s="394">
        <f>'A4'!AO30</f>
        <v>0</v>
      </c>
      <c r="AP30" s="394">
        <f>'A4'!AP30</f>
        <v>0</v>
      </c>
      <c r="AQ30" s="394">
        <f>'A4'!AQ30</f>
        <v>0</v>
      </c>
      <c r="AR30" s="394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4">
        <f>'A4'!D31</f>
        <v>0</v>
      </c>
      <c r="E31" s="394">
        <f>'A4'!E31</f>
        <v>0</v>
      </c>
      <c r="F31" s="394">
        <f>'A4'!F31</f>
        <v>0</v>
      </c>
      <c r="G31" s="394">
        <f>'A4'!G31</f>
        <v>0</v>
      </c>
      <c r="H31" s="394">
        <f>'A4'!H31</f>
        <v>0</v>
      </c>
      <c r="I31" s="394">
        <f>'A4'!I31</f>
        <v>0</v>
      </c>
      <c r="J31" s="394">
        <f>'A4'!J31</f>
        <v>0</v>
      </c>
      <c r="K31" s="394">
        <f>'A4'!K31</f>
        <v>0</v>
      </c>
      <c r="L31" s="394">
        <f>'A4'!L31</f>
        <v>0</v>
      </c>
      <c r="M31" s="394">
        <f>'A4'!M31</f>
        <v>0</v>
      </c>
      <c r="N31" s="394">
        <f>'A4'!N31</f>
        <v>0</v>
      </c>
      <c r="O31" s="394">
        <f>'A4'!O31</f>
        <v>0</v>
      </c>
      <c r="P31" s="394">
        <f>'A4'!P31</f>
        <v>0</v>
      </c>
      <c r="Q31" s="394">
        <f>'A4'!Q31</f>
        <v>0</v>
      </c>
      <c r="R31" s="394">
        <f>'A4'!R31</f>
        <v>0</v>
      </c>
      <c r="S31" s="394">
        <f>'A4'!S31</f>
        <v>0</v>
      </c>
      <c r="T31" s="394">
        <f>'A4'!T31</f>
        <v>0</v>
      </c>
      <c r="U31" s="394">
        <f>'A4'!U31</f>
        <v>0</v>
      </c>
      <c r="V31" s="394">
        <f>'A4'!V31</f>
        <v>0</v>
      </c>
      <c r="W31" s="394">
        <f>'A4'!W31</f>
        <v>0</v>
      </c>
      <c r="X31" s="394">
        <f>'A4'!X31</f>
        <v>0</v>
      </c>
      <c r="Y31" s="394">
        <f>'A4'!Y31</f>
        <v>0</v>
      </c>
      <c r="Z31" s="394">
        <f>'A4'!Z31</f>
        <v>0</v>
      </c>
      <c r="AA31" s="394">
        <f>'A4'!AA31</f>
        <v>0</v>
      </c>
      <c r="AB31" s="394">
        <f>'A4'!AB31</f>
        <v>0</v>
      </c>
      <c r="AC31" s="394">
        <f>'A4'!AC31</f>
        <v>0</v>
      </c>
      <c r="AD31" s="394">
        <f>'A4'!AD31</f>
        <v>0</v>
      </c>
      <c r="AE31" s="394">
        <f>'A4'!AE31</f>
        <v>0</v>
      </c>
      <c r="AF31" s="394">
        <f>'A4'!AF31</f>
        <v>0</v>
      </c>
      <c r="AG31" s="394">
        <f>'A4'!AG31</f>
        <v>0</v>
      </c>
      <c r="AH31" s="394">
        <f>'A4'!AH31</f>
        <v>0</v>
      </c>
      <c r="AI31" s="394">
        <f>'A4'!AI31</f>
        <v>0</v>
      </c>
      <c r="AJ31" s="394">
        <f>'A4'!AJ31</f>
        <v>0</v>
      </c>
      <c r="AK31" s="394">
        <f>'A4'!AK31</f>
        <v>0</v>
      </c>
      <c r="AL31" s="394">
        <f>'A4'!AL31</f>
        <v>0</v>
      </c>
      <c r="AM31" s="394">
        <f>'A4'!AM31</f>
        <v>0</v>
      </c>
      <c r="AN31" s="394">
        <f>'A4'!AN31</f>
        <v>0</v>
      </c>
      <c r="AO31" s="394">
        <f>'A4'!AO31</f>
        <v>0</v>
      </c>
      <c r="AP31" s="394">
        <f>'A4'!AP31</f>
        <v>0</v>
      </c>
      <c r="AQ31" s="394">
        <f>'A4'!AQ31</f>
        <v>0</v>
      </c>
      <c r="AR31" s="394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0">
        <f>'A4'!D32</f>
        <v>0</v>
      </c>
      <c r="E32" s="470">
        <f>'A4'!E32</f>
        <v>0</v>
      </c>
      <c r="F32" s="470">
        <f>'A4'!F32</f>
        <v>0</v>
      </c>
      <c r="G32" s="470">
        <f>'A4'!G32</f>
        <v>0</v>
      </c>
      <c r="H32" s="470">
        <f>'A4'!H32</f>
        <v>0</v>
      </c>
      <c r="I32" s="470">
        <f>'A4'!I32</f>
        <v>0</v>
      </c>
      <c r="J32" s="470">
        <f>'A4'!J32</f>
        <v>0</v>
      </c>
      <c r="K32" s="470">
        <f>'A4'!K32</f>
        <v>0</v>
      </c>
      <c r="L32" s="470">
        <f>'A4'!L32</f>
        <v>171.47647967999998</v>
      </c>
      <c r="M32" s="470">
        <f>'A4'!M32</f>
        <v>0</v>
      </c>
      <c r="N32" s="470">
        <f>'A4'!N32</f>
        <v>1.0034816000000002</v>
      </c>
      <c r="O32" s="470">
        <f>'A4'!O32</f>
        <v>5.40429E-3</v>
      </c>
      <c r="P32" s="470">
        <f>'A4'!P32</f>
        <v>0</v>
      </c>
      <c r="Q32" s="470">
        <f>'A4'!Q32</f>
        <v>0</v>
      </c>
      <c r="R32" s="470">
        <f>'A4'!R32</f>
        <v>0</v>
      </c>
      <c r="S32" s="470">
        <f>'A4'!S32</f>
        <v>0</v>
      </c>
      <c r="T32" s="470">
        <f>'A4'!T32</f>
        <v>0</v>
      </c>
      <c r="U32" s="470">
        <f>'A4'!U32</f>
        <v>0</v>
      </c>
      <c r="V32" s="470">
        <f>'A4'!V32</f>
        <v>9.9959430000000002E-2</v>
      </c>
      <c r="W32" s="470">
        <f>'A4'!W32</f>
        <v>0</v>
      </c>
      <c r="X32" s="470">
        <f>'A4'!X32</f>
        <v>0</v>
      </c>
      <c r="Y32" s="470">
        <f>'A4'!Y32</f>
        <v>0</v>
      </c>
      <c r="Z32" s="470">
        <f>'A4'!Z32</f>
        <v>0</v>
      </c>
      <c r="AA32" s="470">
        <f>'A4'!AA32</f>
        <v>0</v>
      </c>
      <c r="AB32" s="470">
        <f>'A4'!AB32</f>
        <v>0</v>
      </c>
      <c r="AC32" s="470">
        <f>'A4'!AC32</f>
        <v>0</v>
      </c>
      <c r="AD32" s="470">
        <f>'A4'!AD32</f>
        <v>5.2765059300000008</v>
      </c>
      <c r="AE32" s="470">
        <f>'A4'!AE32</f>
        <v>0</v>
      </c>
      <c r="AF32" s="470">
        <f>'A4'!AF32</f>
        <v>0</v>
      </c>
      <c r="AG32" s="470">
        <f>'A4'!AG32</f>
        <v>0.22554879999999999</v>
      </c>
      <c r="AH32" s="470">
        <f>'A4'!AH32</f>
        <v>0</v>
      </c>
      <c r="AI32" s="470">
        <f>'A4'!AI32</f>
        <v>0</v>
      </c>
      <c r="AJ32" s="470">
        <f>'A4'!AJ32</f>
        <v>0</v>
      </c>
      <c r="AK32" s="470">
        <f>'A4'!AK32</f>
        <v>0</v>
      </c>
      <c r="AL32" s="470">
        <f>'A4'!AL32</f>
        <v>7.0350027699999993</v>
      </c>
      <c r="AM32" s="470">
        <f>'A4'!AM32</f>
        <v>0</v>
      </c>
      <c r="AN32" s="470">
        <f>'A4'!AN32</f>
        <v>0</v>
      </c>
      <c r="AO32" s="470">
        <f>'A4'!AO32</f>
        <v>0</v>
      </c>
      <c r="AP32" s="470">
        <f>'A4'!AP32</f>
        <v>0</v>
      </c>
      <c r="AQ32" s="470">
        <f>'A4'!AQ32</f>
        <v>6.9988469799999997</v>
      </c>
      <c r="AR32" s="470">
        <f>'A4'!AR32</f>
        <v>113.05514719</v>
      </c>
    </row>
    <row r="33" spans="1:67" s="26" customFormat="1" ht="18" customHeight="1">
      <c r="A33" s="74"/>
      <c r="B33" s="12" t="s">
        <v>330</v>
      </c>
      <c r="C33" s="75"/>
      <c r="D33" s="394">
        <f>'A4'!D33</f>
        <v>0</v>
      </c>
      <c r="E33" s="394">
        <f>'A4'!E33</f>
        <v>0</v>
      </c>
      <c r="F33" s="394">
        <f>'A4'!F33</f>
        <v>0</v>
      </c>
      <c r="G33" s="394">
        <f>'A4'!G33</f>
        <v>0</v>
      </c>
      <c r="H33" s="394">
        <f>'A4'!H33</f>
        <v>0</v>
      </c>
      <c r="I33" s="394">
        <f>'A4'!I33</f>
        <v>0</v>
      </c>
      <c r="J33" s="394">
        <f>'A4'!J33</f>
        <v>0</v>
      </c>
      <c r="K33" s="394">
        <f>'A4'!K33</f>
        <v>0</v>
      </c>
      <c r="L33" s="394">
        <f>'A4'!L33</f>
        <v>40.770904479999999</v>
      </c>
      <c r="M33" s="394">
        <f>'A4'!M33</f>
        <v>0</v>
      </c>
      <c r="N33" s="394">
        <f>'A4'!N33</f>
        <v>2.83403E-3</v>
      </c>
      <c r="O33" s="394">
        <f>'A4'!O33</f>
        <v>5.40429E-3</v>
      </c>
      <c r="P33" s="394">
        <f>'A4'!P33</f>
        <v>0</v>
      </c>
      <c r="Q33" s="394">
        <f>'A4'!Q33</f>
        <v>0</v>
      </c>
      <c r="R33" s="394">
        <f>'A4'!R33</f>
        <v>0</v>
      </c>
      <c r="S33" s="394">
        <f>'A4'!S33</f>
        <v>0</v>
      </c>
      <c r="T33" s="394">
        <f>'A4'!T33</f>
        <v>0</v>
      </c>
      <c r="U33" s="394">
        <f>'A4'!U33</f>
        <v>0</v>
      </c>
      <c r="V33" s="394">
        <f>'A4'!V33</f>
        <v>9.9959430000000002E-2</v>
      </c>
      <c r="W33" s="394">
        <f>'A4'!W33</f>
        <v>0</v>
      </c>
      <c r="X33" s="394">
        <f>'A4'!X33</f>
        <v>0</v>
      </c>
      <c r="Y33" s="394">
        <f>'A4'!Y33</f>
        <v>0</v>
      </c>
      <c r="Z33" s="394">
        <f>'A4'!Z33</f>
        <v>0</v>
      </c>
      <c r="AA33" s="394">
        <f>'A4'!AA33</f>
        <v>0</v>
      </c>
      <c r="AB33" s="394">
        <f>'A4'!AB33</f>
        <v>0</v>
      </c>
      <c r="AC33" s="394">
        <f>'A4'!AC33</f>
        <v>0</v>
      </c>
      <c r="AD33" s="394">
        <f>'A4'!AD33</f>
        <v>4.1973629200000007</v>
      </c>
      <c r="AE33" s="394">
        <f>'A4'!AE33</f>
        <v>0</v>
      </c>
      <c r="AF33" s="394">
        <f>'A4'!AF33</f>
        <v>0</v>
      </c>
      <c r="AG33" s="394">
        <f>'A4'!AG33</f>
        <v>0.22554879999999999</v>
      </c>
      <c r="AH33" s="394">
        <f>'A4'!AH33</f>
        <v>0</v>
      </c>
      <c r="AI33" s="394">
        <f>'A4'!AI33</f>
        <v>0</v>
      </c>
      <c r="AJ33" s="394">
        <f>'A4'!AJ33</f>
        <v>0</v>
      </c>
      <c r="AK33" s="394">
        <f>'A4'!AK33</f>
        <v>0</v>
      </c>
      <c r="AL33" s="394">
        <f>'A4'!AL33</f>
        <v>7.0350027699999993</v>
      </c>
      <c r="AM33" s="394">
        <f>'A4'!AM33</f>
        <v>0</v>
      </c>
      <c r="AN33" s="394">
        <f>'A4'!AN33</f>
        <v>0</v>
      </c>
      <c r="AO33" s="394">
        <f>'A4'!AO33</f>
        <v>0</v>
      </c>
      <c r="AP33" s="394">
        <f>'A4'!AP33</f>
        <v>0</v>
      </c>
      <c r="AQ33" s="394">
        <f>'A4'!AQ33</f>
        <v>6.9988469799999997</v>
      </c>
      <c r="AR33" s="394">
        <f>'A4'!AR33</f>
        <v>14.18217862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4">
        <f>'A4'!D34</f>
        <v>0</v>
      </c>
      <c r="E34" s="394">
        <f>'A4'!E34</f>
        <v>0</v>
      </c>
      <c r="F34" s="394">
        <f>'A4'!F34</f>
        <v>0</v>
      </c>
      <c r="G34" s="394">
        <f>'A4'!G34</f>
        <v>0</v>
      </c>
      <c r="H34" s="394">
        <f>'A4'!H34</f>
        <v>0</v>
      </c>
      <c r="I34" s="394">
        <f>'A4'!I34</f>
        <v>0</v>
      </c>
      <c r="J34" s="394">
        <f>'A4'!J34</f>
        <v>0</v>
      </c>
      <c r="K34" s="394">
        <f>'A4'!K34</f>
        <v>0</v>
      </c>
      <c r="L34" s="394">
        <f>'A4'!L34</f>
        <v>0</v>
      </c>
      <c r="M34" s="394">
        <f>'A4'!M34</f>
        <v>0</v>
      </c>
      <c r="N34" s="394">
        <f>'A4'!N34</f>
        <v>0</v>
      </c>
      <c r="O34" s="394">
        <f>'A4'!O34</f>
        <v>0</v>
      </c>
      <c r="P34" s="394">
        <f>'A4'!P34</f>
        <v>0</v>
      </c>
      <c r="Q34" s="394">
        <f>'A4'!Q34</f>
        <v>0</v>
      </c>
      <c r="R34" s="394">
        <f>'A4'!R34</f>
        <v>0</v>
      </c>
      <c r="S34" s="394">
        <f>'A4'!S34</f>
        <v>0</v>
      </c>
      <c r="T34" s="394">
        <f>'A4'!T34</f>
        <v>0</v>
      </c>
      <c r="U34" s="394">
        <f>'A4'!U34</f>
        <v>0</v>
      </c>
      <c r="V34" s="394">
        <f>'A4'!V34</f>
        <v>0</v>
      </c>
      <c r="W34" s="394">
        <f>'A4'!W34</f>
        <v>0</v>
      </c>
      <c r="X34" s="394">
        <f>'A4'!X34</f>
        <v>0</v>
      </c>
      <c r="Y34" s="394">
        <f>'A4'!Y34</f>
        <v>0</v>
      </c>
      <c r="Z34" s="394">
        <f>'A4'!Z34</f>
        <v>0</v>
      </c>
      <c r="AA34" s="394">
        <f>'A4'!AA34</f>
        <v>0</v>
      </c>
      <c r="AB34" s="394">
        <f>'A4'!AB34</f>
        <v>0</v>
      </c>
      <c r="AC34" s="394">
        <f>'A4'!AC34</f>
        <v>0</v>
      </c>
      <c r="AD34" s="394">
        <f>'A4'!AD34</f>
        <v>0.19864499999999999</v>
      </c>
      <c r="AE34" s="394">
        <f>'A4'!AE34</f>
        <v>0</v>
      </c>
      <c r="AF34" s="394">
        <f>'A4'!AF34</f>
        <v>0</v>
      </c>
      <c r="AG34" s="394">
        <f>'A4'!AG34</f>
        <v>0</v>
      </c>
      <c r="AH34" s="394">
        <f>'A4'!AH34</f>
        <v>0</v>
      </c>
      <c r="AI34" s="394">
        <f>'A4'!AI34</f>
        <v>0</v>
      </c>
      <c r="AJ34" s="394">
        <f>'A4'!AJ34</f>
        <v>0</v>
      </c>
      <c r="AK34" s="394">
        <f>'A4'!AK34</f>
        <v>0</v>
      </c>
      <c r="AL34" s="394">
        <f>'A4'!AL34</f>
        <v>0</v>
      </c>
      <c r="AM34" s="394">
        <f>'A4'!AM34</f>
        <v>0</v>
      </c>
      <c r="AN34" s="394">
        <f>'A4'!AN34</f>
        <v>0</v>
      </c>
      <c r="AO34" s="394">
        <f>'A4'!AO34</f>
        <v>0</v>
      </c>
      <c r="AP34" s="394">
        <f>'A4'!AP34</f>
        <v>0</v>
      </c>
      <c r="AQ34" s="394">
        <f>'A4'!AQ34</f>
        <v>0</v>
      </c>
      <c r="AR34" s="394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4">
        <f>'A4'!D35</f>
        <v>0</v>
      </c>
      <c r="E35" s="394">
        <f>'A4'!E35</f>
        <v>0</v>
      </c>
      <c r="F35" s="394">
        <f>'A4'!F35</f>
        <v>0</v>
      </c>
      <c r="G35" s="394">
        <f>'A4'!G35</f>
        <v>0</v>
      </c>
      <c r="H35" s="394">
        <f>'A4'!H35</f>
        <v>0</v>
      </c>
      <c r="I35" s="394">
        <f>'A4'!I35</f>
        <v>0</v>
      </c>
      <c r="J35" s="394">
        <f>'A4'!J35</f>
        <v>0</v>
      </c>
      <c r="K35" s="394">
        <f>'A4'!K35</f>
        <v>0</v>
      </c>
      <c r="L35" s="394">
        <f>'A4'!L35</f>
        <v>40.770904479999999</v>
      </c>
      <c r="M35" s="394">
        <f>'A4'!M35</f>
        <v>0</v>
      </c>
      <c r="N35" s="394">
        <f>'A4'!N35</f>
        <v>2.83403E-3</v>
      </c>
      <c r="O35" s="394">
        <f>'A4'!O35</f>
        <v>5.40429E-3</v>
      </c>
      <c r="P35" s="394">
        <f>'A4'!P35</f>
        <v>0</v>
      </c>
      <c r="Q35" s="394">
        <f>'A4'!Q35</f>
        <v>0</v>
      </c>
      <c r="R35" s="394">
        <f>'A4'!R35</f>
        <v>0</v>
      </c>
      <c r="S35" s="394">
        <f>'A4'!S35</f>
        <v>0</v>
      </c>
      <c r="T35" s="394">
        <f>'A4'!T35</f>
        <v>0</v>
      </c>
      <c r="U35" s="394">
        <f>'A4'!U35</f>
        <v>0</v>
      </c>
      <c r="V35" s="394">
        <f>'A4'!V35</f>
        <v>9.9959430000000002E-2</v>
      </c>
      <c r="W35" s="394">
        <f>'A4'!W35</f>
        <v>0</v>
      </c>
      <c r="X35" s="394">
        <f>'A4'!X35</f>
        <v>0</v>
      </c>
      <c r="Y35" s="394">
        <f>'A4'!Y35</f>
        <v>0</v>
      </c>
      <c r="Z35" s="394">
        <f>'A4'!Z35</f>
        <v>0</v>
      </c>
      <c r="AA35" s="394">
        <f>'A4'!AA35</f>
        <v>0</v>
      </c>
      <c r="AB35" s="394">
        <f>'A4'!AB35</f>
        <v>0</v>
      </c>
      <c r="AC35" s="394">
        <f>'A4'!AC35</f>
        <v>0</v>
      </c>
      <c r="AD35" s="394">
        <f>'A4'!AD35</f>
        <v>3.9987179200000003</v>
      </c>
      <c r="AE35" s="394">
        <f>'A4'!AE35</f>
        <v>0</v>
      </c>
      <c r="AF35" s="394">
        <f>'A4'!AF35</f>
        <v>0</v>
      </c>
      <c r="AG35" s="394">
        <f>'A4'!AG35</f>
        <v>0.22554879999999999</v>
      </c>
      <c r="AH35" s="394">
        <f>'A4'!AH35</f>
        <v>0</v>
      </c>
      <c r="AI35" s="394">
        <f>'A4'!AI35</f>
        <v>0</v>
      </c>
      <c r="AJ35" s="394">
        <f>'A4'!AJ35</f>
        <v>0</v>
      </c>
      <c r="AK35" s="394">
        <f>'A4'!AK35</f>
        <v>0</v>
      </c>
      <c r="AL35" s="394">
        <f>'A4'!AL35</f>
        <v>7.0350027699999993</v>
      </c>
      <c r="AM35" s="394">
        <f>'A4'!AM35</f>
        <v>0</v>
      </c>
      <c r="AN35" s="394">
        <f>'A4'!AN35</f>
        <v>0</v>
      </c>
      <c r="AO35" s="394">
        <f>'A4'!AO35</f>
        <v>0</v>
      </c>
      <c r="AP35" s="394">
        <f>'A4'!AP35</f>
        <v>0</v>
      </c>
      <c r="AQ35" s="394">
        <f>'A4'!AQ35</f>
        <v>6.9988469799999997</v>
      </c>
      <c r="AR35" s="394">
        <f>'A4'!AR35</f>
        <v>14.18217862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4">
        <f>'A4'!D36</f>
        <v>0</v>
      </c>
      <c r="E36" s="394">
        <f>'A4'!E36</f>
        <v>0</v>
      </c>
      <c r="F36" s="394">
        <f>'A4'!F36</f>
        <v>0</v>
      </c>
      <c r="G36" s="394">
        <f>'A4'!G36</f>
        <v>0</v>
      </c>
      <c r="H36" s="394">
        <f>'A4'!H36</f>
        <v>0</v>
      </c>
      <c r="I36" s="394">
        <f>'A4'!I36</f>
        <v>0</v>
      </c>
      <c r="J36" s="394">
        <f>'A4'!J36</f>
        <v>0</v>
      </c>
      <c r="K36" s="394">
        <f>'A4'!K36</f>
        <v>0</v>
      </c>
      <c r="L36" s="394">
        <f>'A4'!L36</f>
        <v>129.92118798999999</v>
      </c>
      <c r="M36" s="394">
        <f>'A4'!M36</f>
        <v>0</v>
      </c>
      <c r="N36" s="394">
        <f>'A4'!N36</f>
        <v>1.0006475700000002</v>
      </c>
      <c r="O36" s="394">
        <f>'A4'!O36</f>
        <v>0</v>
      </c>
      <c r="P36" s="394">
        <f>'A4'!P36</f>
        <v>0</v>
      </c>
      <c r="Q36" s="394">
        <f>'A4'!Q36</f>
        <v>0</v>
      </c>
      <c r="R36" s="394">
        <f>'A4'!R36</f>
        <v>0</v>
      </c>
      <c r="S36" s="394">
        <f>'A4'!S36</f>
        <v>0</v>
      </c>
      <c r="T36" s="394">
        <f>'A4'!T36</f>
        <v>0</v>
      </c>
      <c r="U36" s="394">
        <f>'A4'!U36</f>
        <v>0</v>
      </c>
      <c r="V36" s="394">
        <f>'A4'!V36</f>
        <v>0</v>
      </c>
      <c r="W36" s="394">
        <f>'A4'!W36</f>
        <v>0</v>
      </c>
      <c r="X36" s="394">
        <f>'A4'!X36</f>
        <v>0</v>
      </c>
      <c r="Y36" s="394">
        <f>'A4'!Y36</f>
        <v>0</v>
      </c>
      <c r="Z36" s="394">
        <f>'A4'!Z36</f>
        <v>0</v>
      </c>
      <c r="AA36" s="394">
        <f>'A4'!AA36</f>
        <v>0</v>
      </c>
      <c r="AB36" s="394">
        <f>'A4'!AB36</f>
        <v>0</v>
      </c>
      <c r="AC36" s="394">
        <f>'A4'!AC36</f>
        <v>0</v>
      </c>
      <c r="AD36" s="394">
        <f>'A4'!AD36</f>
        <v>1.0791430100000001</v>
      </c>
      <c r="AE36" s="394">
        <f>'A4'!AE36</f>
        <v>0</v>
      </c>
      <c r="AF36" s="394">
        <f>'A4'!AF36</f>
        <v>0</v>
      </c>
      <c r="AG36" s="394">
        <f>'A4'!AG36</f>
        <v>0</v>
      </c>
      <c r="AH36" s="394">
        <f>'A4'!AH36</f>
        <v>0</v>
      </c>
      <c r="AI36" s="394">
        <f>'A4'!AI36</f>
        <v>0</v>
      </c>
      <c r="AJ36" s="394">
        <f>'A4'!AJ36</f>
        <v>0</v>
      </c>
      <c r="AK36" s="394">
        <f>'A4'!AK36</f>
        <v>0</v>
      </c>
      <c r="AL36" s="394">
        <f>'A4'!AL36</f>
        <v>0</v>
      </c>
      <c r="AM36" s="394">
        <f>'A4'!AM36</f>
        <v>0</v>
      </c>
      <c r="AN36" s="394">
        <f>'A4'!AN36</f>
        <v>0</v>
      </c>
      <c r="AO36" s="394">
        <f>'A4'!AO36</f>
        <v>0</v>
      </c>
      <c r="AP36" s="394">
        <f>'A4'!AP36</f>
        <v>0</v>
      </c>
      <c r="AQ36" s="394">
        <f>'A4'!AQ36</f>
        <v>0</v>
      </c>
      <c r="AR36" s="394">
        <f>'A4'!AR36</f>
        <v>77.051916219999995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4">
        <f>'A4'!D37</f>
        <v>0</v>
      </c>
      <c r="E37" s="394">
        <f>'A4'!E37</f>
        <v>0</v>
      </c>
      <c r="F37" s="394">
        <f>'A4'!F37</f>
        <v>0</v>
      </c>
      <c r="G37" s="394">
        <f>'A4'!G37</f>
        <v>0</v>
      </c>
      <c r="H37" s="394">
        <f>'A4'!H37</f>
        <v>0</v>
      </c>
      <c r="I37" s="394">
        <f>'A4'!I37</f>
        <v>0</v>
      </c>
      <c r="J37" s="394">
        <f>'A4'!J37</f>
        <v>0</v>
      </c>
      <c r="K37" s="394">
        <f>'A4'!K37</f>
        <v>0</v>
      </c>
      <c r="L37" s="394">
        <f>'A4'!L37</f>
        <v>0</v>
      </c>
      <c r="M37" s="394">
        <f>'A4'!M37</f>
        <v>0</v>
      </c>
      <c r="N37" s="394">
        <f>'A4'!N37</f>
        <v>0</v>
      </c>
      <c r="O37" s="394">
        <f>'A4'!O37</f>
        <v>0</v>
      </c>
      <c r="P37" s="394">
        <f>'A4'!P37</f>
        <v>0</v>
      </c>
      <c r="Q37" s="394">
        <f>'A4'!Q37</f>
        <v>0</v>
      </c>
      <c r="R37" s="394">
        <f>'A4'!R37</f>
        <v>0</v>
      </c>
      <c r="S37" s="394">
        <f>'A4'!S37</f>
        <v>0</v>
      </c>
      <c r="T37" s="394">
        <f>'A4'!T37</f>
        <v>0</v>
      </c>
      <c r="U37" s="394">
        <f>'A4'!U37</f>
        <v>0</v>
      </c>
      <c r="V37" s="394">
        <f>'A4'!V37</f>
        <v>0</v>
      </c>
      <c r="W37" s="394">
        <f>'A4'!W37</f>
        <v>0</v>
      </c>
      <c r="X37" s="394">
        <f>'A4'!X37</f>
        <v>0</v>
      </c>
      <c r="Y37" s="394">
        <f>'A4'!Y37</f>
        <v>0</v>
      </c>
      <c r="Z37" s="394">
        <f>'A4'!Z37</f>
        <v>0</v>
      </c>
      <c r="AA37" s="394">
        <f>'A4'!AA37</f>
        <v>0</v>
      </c>
      <c r="AB37" s="394">
        <f>'A4'!AB37</f>
        <v>0</v>
      </c>
      <c r="AC37" s="394">
        <f>'A4'!AC37</f>
        <v>0</v>
      </c>
      <c r="AD37" s="394">
        <f>'A4'!AD37</f>
        <v>0.81160001000000004</v>
      </c>
      <c r="AE37" s="394">
        <f>'A4'!AE37</f>
        <v>0</v>
      </c>
      <c r="AF37" s="394">
        <f>'A4'!AF37</f>
        <v>0</v>
      </c>
      <c r="AG37" s="394">
        <f>'A4'!AG37</f>
        <v>0</v>
      </c>
      <c r="AH37" s="394">
        <f>'A4'!AH37</f>
        <v>0</v>
      </c>
      <c r="AI37" s="394">
        <f>'A4'!AI37</f>
        <v>0</v>
      </c>
      <c r="AJ37" s="394">
        <f>'A4'!AJ37</f>
        <v>0</v>
      </c>
      <c r="AK37" s="394">
        <f>'A4'!AK37</f>
        <v>0</v>
      </c>
      <c r="AL37" s="394">
        <f>'A4'!AL37</f>
        <v>0</v>
      </c>
      <c r="AM37" s="394">
        <f>'A4'!AM37</f>
        <v>0</v>
      </c>
      <c r="AN37" s="394">
        <f>'A4'!AN37</f>
        <v>0</v>
      </c>
      <c r="AO37" s="394">
        <f>'A4'!AO37</f>
        <v>0</v>
      </c>
      <c r="AP37" s="394">
        <f>'A4'!AP37</f>
        <v>0</v>
      </c>
      <c r="AQ37" s="394">
        <f>'A4'!AQ37</f>
        <v>0</v>
      </c>
      <c r="AR37" s="394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4">
        <f>'A4'!D38</f>
        <v>0</v>
      </c>
      <c r="E38" s="394">
        <f>'A4'!E38</f>
        <v>0</v>
      </c>
      <c r="F38" s="394">
        <f>'A4'!F38</f>
        <v>0</v>
      </c>
      <c r="G38" s="394">
        <f>'A4'!G38</f>
        <v>0</v>
      </c>
      <c r="H38" s="394">
        <f>'A4'!H38</f>
        <v>0</v>
      </c>
      <c r="I38" s="394">
        <f>'A4'!I38</f>
        <v>0</v>
      </c>
      <c r="J38" s="394">
        <f>'A4'!J38</f>
        <v>0</v>
      </c>
      <c r="K38" s="394">
        <f>'A4'!K38</f>
        <v>0</v>
      </c>
      <c r="L38" s="394">
        <f>'A4'!L38</f>
        <v>129.92118798999999</v>
      </c>
      <c r="M38" s="394">
        <f>'A4'!M38</f>
        <v>0</v>
      </c>
      <c r="N38" s="394">
        <f>'A4'!N38</f>
        <v>1.0006475700000002</v>
      </c>
      <c r="O38" s="394">
        <f>'A4'!O38</f>
        <v>0</v>
      </c>
      <c r="P38" s="394">
        <f>'A4'!P38</f>
        <v>0</v>
      </c>
      <c r="Q38" s="394">
        <f>'A4'!Q38</f>
        <v>0</v>
      </c>
      <c r="R38" s="394">
        <f>'A4'!R38</f>
        <v>0</v>
      </c>
      <c r="S38" s="394">
        <f>'A4'!S38</f>
        <v>0</v>
      </c>
      <c r="T38" s="394">
        <f>'A4'!T38</f>
        <v>0</v>
      </c>
      <c r="U38" s="394">
        <f>'A4'!U38</f>
        <v>0</v>
      </c>
      <c r="V38" s="394">
        <f>'A4'!V38</f>
        <v>0</v>
      </c>
      <c r="W38" s="394">
        <f>'A4'!W38</f>
        <v>0</v>
      </c>
      <c r="X38" s="394">
        <f>'A4'!X38</f>
        <v>0</v>
      </c>
      <c r="Y38" s="394">
        <f>'A4'!Y38</f>
        <v>0</v>
      </c>
      <c r="Z38" s="394">
        <f>'A4'!Z38</f>
        <v>0</v>
      </c>
      <c r="AA38" s="394">
        <f>'A4'!AA38</f>
        <v>0</v>
      </c>
      <c r="AB38" s="394">
        <f>'A4'!AB38</f>
        <v>0</v>
      </c>
      <c r="AC38" s="394">
        <f>'A4'!AC38</f>
        <v>0</v>
      </c>
      <c r="AD38" s="394">
        <f>'A4'!AD38</f>
        <v>0.26754300000000003</v>
      </c>
      <c r="AE38" s="394">
        <f>'A4'!AE38</f>
        <v>0</v>
      </c>
      <c r="AF38" s="394">
        <f>'A4'!AF38</f>
        <v>0</v>
      </c>
      <c r="AG38" s="394">
        <f>'A4'!AG38</f>
        <v>0</v>
      </c>
      <c r="AH38" s="394">
        <f>'A4'!AH38</f>
        <v>0</v>
      </c>
      <c r="AI38" s="394">
        <f>'A4'!AI38</f>
        <v>0</v>
      </c>
      <c r="AJ38" s="394">
        <f>'A4'!AJ38</f>
        <v>0</v>
      </c>
      <c r="AK38" s="394">
        <f>'A4'!AK38</f>
        <v>0</v>
      </c>
      <c r="AL38" s="394">
        <f>'A4'!AL38</f>
        <v>0</v>
      </c>
      <c r="AM38" s="394">
        <f>'A4'!AM38</f>
        <v>0</v>
      </c>
      <c r="AN38" s="394">
        <f>'A4'!AN38</f>
        <v>0</v>
      </c>
      <c r="AO38" s="394">
        <f>'A4'!AO38</f>
        <v>0</v>
      </c>
      <c r="AP38" s="394">
        <f>'A4'!AP38</f>
        <v>0</v>
      </c>
      <c r="AQ38" s="394">
        <f>'A4'!AQ38</f>
        <v>0</v>
      </c>
      <c r="AR38" s="394">
        <f>'A4'!AR38</f>
        <v>77.051916219999995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6" t="s">
        <v>327</v>
      </c>
      <c r="C39" s="75"/>
      <c r="D39" s="394">
        <f>'A4'!D39</f>
        <v>0</v>
      </c>
      <c r="E39" s="394">
        <f>'A4'!E39</f>
        <v>0</v>
      </c>
      <c r="F39" s="394">
        <f>'A4'!F39</f>
        <v>0</v>
      </c>
      <c r="G39" s="394">
        <f>'A4'!G39</f>
        <v>0</v>
      </c>
      <c r="H39" s="394">
        <f>'A4'!H39</f>
        <v>0</v>
      </c>
      <c r="I39" s="394">
        <f>'A4'!I39</f>
        <v>0</v>
      </c>
      <c r="J39" s="394">
        <f>'A4'!J39</f>
        <v>0</v>
      </c>
      <c r="K39" s="394">
        <f>'A4'!K39</f>
        <v>0</v>
      </c>
      <c r="L39" s="394">
        <f>'A4'!L39</f>
        <v>0</v>
      </c>
      <c r="M39" s="394">
        <f>'A4'!M39</f>
        <v>0</v>
      </c>
      <c r="N39" s="394">
        <f>'A4'!N39</f>
        <v>0</v>
      </c>
      <c r="O39" s="394">
        <f>'A4'!O39</f>
        <v>0</v>
      </c>
      <c r="P39" s="394">
        <f>'A4'!P39</f>
        <v>0</v>
      </c>
      <c r="Q39" s="394">
        <f>'A4'!Q39</f>
        <v>0</v>
      </c>
      <c r="R39" s="394">
        <f>'A4'!R39</f>
        <v>0</v>
      </c>
      <c r="S39" s="394">
        <f>'A4'!S39</f>
        <v>0</v>
      </c>
      <c r="T39" s="394">
        <f>'A4'!T39</f>
        <v>0</v>
      </c>
      <c r="U39" s="394">
        <f>'A4'!U39</f>
        <v>0</v>
      </c>
      <c r="V39" s="394">
        <f>'A4'!V39</f>
        <v>0</v>
      </c>
      <c r="W39" s="394">
        <f>'A4'!W39</f>
        <v>0</v>
      </c>
      <c r="X39" s="394">
        <f>'A4'!X39</f>
        <v>0</v>
      </c>
      <c r="Y39" s="394">
        <f>'A4'!Y39</f>
        <v>0</v>
      </c>
      <c r="Z39" s="394">
        <f>'A4'!Z39</f>
        <v>0</v>
      </c>
      <c r="AA39" s="394">
        <f>'A4'!AA39</f>
        <v>0</v>
      </c>
      <c r="AB39" s="394">
        <f>'A4'!AB39</f>
        <v>0</v>
      </c>
      <c r="AC39" s="394">
        <f>'A4'!AC39</f>
        <v>0</v>
      </c>
      <c r="AD39" s="394">
        <f>'A4'!AD39</f>
        <v>0</v>
      </c>
      <c r="AE39" s="394">
        <f>'A4'!AE39</f>
        <v>0</v>
      </c>
      <c r="AF39" s="394">
        <f>'A4'!AF39</f>
        <v>0</v>
      </c>
      <c r="AG39" s="394">
        <f>'A4'!AG39</f>
        <v>0</v>
      </c>
      <c r="AH39" s="394">
        <f>'A4'!AH39</f>
        <v>0</v>
      </c>
      <c r="AI39" s="394">
        <f>'A4'!AI39</f>
        <v>0</v>
      </c>
      <c r="AJ39" s="394">
        <f>'A4'!AJ39</f>
        <v>0</v>
      </c>
      <c r="AK39" s="394">
        <f>'A4'!AK39</f>
        <v>0</v>
      </c>
      <c r="AL39" s="394">
        <f>'A4'!AL39</f>
        <v>0</v>
      </c>
      <c r="AM39" s="394">
        <f>'A4'!AM39</f>
        <v>0</v>
      </c>
      <c r="AN39" s="394">
        <f>'A4'!AN39</f>
        <v>0</v>
      </c>
      <c r="AO39" s="394">
        <f>'A4'!AO39</f>
        <v>0</v>
      </c>
      <c r="AP39" s="394">
        <f>'A4'!AP39</f>
        <v>0</v>
      </c>
      <c r="AQ39" s="394">
        <f>'A4'!AQ39</f>
        <v>0</v>
      </c>
      <c r="AR39" s="394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4">
        <f>'A4'!D40</f>
        <v>0</v>
      </c>
      <c r="E40" s="394">
        <f>'A4'!E40</f>
        <v>0</v>
      </c>
      <c r="F40" s="394">
        <f>'A4'!F40</f>
        <v>0</v>
      </c>
      <c r="G40" s="394">
        <f>'A4'!G40</f>
        <v>0</v>
      </c>
      <c r="H40" s="394">
        <f>'A4'!H40</f>
        <v>0</v>
      </c>
      <c r="I40" s="394">
        <f>'A4'!I40</f>
        <v>0</v>
      </c>
      <c r="J40" s="394">
        <f>'A4'!J40</f>
        <v>0</v>
      </c>
      <c r="K40" s="394">
        <f>'A4'!K40</f>
        <v>0</v>
      </c>
      <c r="L40" s="394">
        <f>'A4'!L40</f>
        <v>0</v>
      </c>
      <c r="M40" s="394">
        <f>'A4'!M40</f>
        <v>0</v>
      </c>
      <c r="N40" s="394">
        <f>'A4'!N40</f>
        <v>0</v>
      </c>
      <c r="O40" s="394">
        <f>'A4'!O40</f>
        <v>0</v>
      </c>
      <c r="P40" s="394">
        <f>'A4'!P40</f>
        <v>0</v>
      </c>
      <c r="Q40" s="394">
        <f>'A4'!Q40</f>
        <v>0</v>
      </c>
      <c r="R40" s="394">
        <f>'A4'!R40</f>
        <v>0</v>
      </c>
      <c r="S40" s="394">
        <f>'A4'!S40</f>
        <v>0</v>
      </c>
      <c r="T40" s="394">
        <f>'A4'!T40</f>
        <v>0</v>
      </c>
      <c r="U40" s="394">
        <f>'A4'!U40</f>
        <v>0</v>
      </c>
      <c r="V40" s="394">
        <f>'A4'!V40</f>
        <v>0</v>
      </c>
      <c r="W40" s="394">
        <f>'A4'!W40</f>
        <v>0</v>
      </c>
      <c r="X40" s="394">
        <f>'A4'!X40</f>
        <v>0</v>
      </c>
      <c r="Y40" s="394">
        <f>'A4'!Y40</f>
        <v>0</v>
      </c>
      <c r="Z40" s="394">
        <f>'A4'!Z40</f>
        <v>0</v>
      </c>
      <c r="AA40" s="394">
        <f>'A4'!AA40</f>
        <v>0</v>
      </c>
      <c r="AB40" s="394">
        <f>'A4'!AB40</f>
        <v>0</v>
      </c>
      <c r="AC40" s="394">
        <f>'A4'!AC40</f>
        <v>0</v>
      </c>
      <c r="AD40" s="394">
        <f>'A4'!AD40</f>
        <v>0</v>
      </c>
      <c r="AE40" s="394">
        <f>'A4'!AE40</f>
        <v>0</v>
      </c>
      <c r="AF40" s="394">
        <f>'A4'!AF40</f>
        <v>0</v>
      </c>
      <c r="AG40" s="394">
        <f>'A4'!AG40</f>
        <v>0</v>
      </c>
      <c r="AH40" s="394">
        <f>'A4'!AH40</f>
        <v>0</v>
      </c>
      <c r="AI40" s="394">
        <f>'A4'!AI40</f>
        <v>0</v>
      </c>
      <c r="AJ40" s="394">
        <f>'A4'!AJ40</f>
        <v>0</v>
      </c>
      <c r="AK40" s="394">
        <f>'A4'!AK40</f>
        <v>0</v>
      </c>
      <c r="AL40" s="394">
        <f>'A4'!AL40</f>
        <v>0</v>
      </c>
      <c r="AM40" s="394">
        <f>'A4'!AM40</f>
        <v>0</v>
      </c>
      <c r="AN40" s="394">
        <f>'A4'!AN40</f>
        <v>0</v>
      </c>
      <c r="AO40" s="394">
        <f>'A4'!AO40</f>
        <v>0</v>
      </c>
      <c r="AP40" s="394">
        <f>'A4'!AP40</f>
        <v>0</v>
      </c>
      <c r="AQ40" s="394">
        <f>'A4'!AQ40</f>
        <v>0</v>
      </c>
      <c r="AR40" s="394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4">
        <f>'A4'!D41</f>
        <v>0</v>
      </c>
      <c r="E41" s="394">
        <f>'A4'!E41</f>
        <v>0</v>
      </c>
      <c r="F41" s="394">
        <f>'A4'!F41</f>
        <v>0</v>
      </c>
      <c r="G41" s="394">
        <f>'A4'!G41</f>
        <v>0</v>
      </c>
      <c r="H41" s="394">
        <f>'A4'!H41</f>
        <v>0</v>
      </c>
      <c r="I41" s="394">
        <f>'A4'!I41</f>
        <v>0</v>
      </c>
      <c r="J41" s="394">
        <f>'A4'!J41</f>
        <v>0</v>
      </c>
      <c r="K41" s="394">
        <f>'A4'!K41</f>
        <v>0</v>
      </c>
      <c r="L41" s="394">
        <f>'A4'!L41</f>
        <v>0</v>
      </c>
      <c r="M41" s="394">
        <f>'A4'!M41</f>
        <v>0</v>
      </c>
      <c r="N41" s="394">
        <f>'A4'!N41</f>
        <v>0</v>
      </c>
      <c r="O41" s="394">
        <f>'A4'!O41</f>
        <v>0</v>
      </c>
      <c r="P41" s="394">
        <f>'A4'!P41</f>
        <v>0</v>
      </c>
      <c r="Q41" s="394">
        <f>'A4'!Q41</f>
        <v>0</v>
      </c>
      <c r="R41" s="394">
        <f>'A4'!R41</f>
        <v>0</v>
      </c>
      <c r="S41" s="394">
        <f>'A4'!S41</f>
        <v>0</v>
      </c>
      <c r="T41" s="394">
        <f>'A4'!T41</f>
        <v>0</v>
      </c>
      <c r="U41" s="394">
        <f>'A4'!U41</f>
        <v>0</v>
      </c>
      <c r="V41" s="394">
        <f>'A4'!V41</f>
        <v>0</v>
      </c>
      <c r="W41" s="394">
        <f>'A4'!W41</f>
        <v>0</v>
      </c>
      <c r="X41" s="394">
        <f>'A4'!X41</f>
        <v>0</v>
      </c>
      <c r="Y41" s="394">
        <f>'A4'!Y41</f>
        <v>0</v>
      </c>
      <c r="Z41" s="394">
        <f>'A4'!Z41</f>
        <v>0</v>
      </c>
      <c r="AA41" s="394">
        <f>'A4'!AA41</f>
        <v>0</v>
      </c>
      <c r="AB41" s="394">
        <f>'A4'!AB41</f>
        <v>0</v>
      </c>
      <c r="AC41" s="394">
        <f>'A4'!AC41</f>
        <v>0</v>
      </c>
      <c r="AD41" s="394">
        <f>'A4'!AD41</f>
        <v>0</v>
      </c>
      <c r="AE41" s="394">
        <f>'A4'!AE41</f>
        <v>0</v>
      </c>
      <c r="AF41" s="394">
        <f>'A4'!AF41</f>
        <v>0</v>
      </c>
      <c r="AG41" s="394">
        <f>'A4'!AG41</f>
        <v>0</v>
      </c>
      <c r="AH41" s="394">
        <f>'A4'!AH41</f>
        <v>0</v>
      </c>
      <c r="AI41" s="394">
        <f>'A4'!AI41</f>
        <v>0</v>
      </c>
      <c r="AJ41" s="394">
        <f>'A4'!AJ41</f>
        <v>0</v>
      </c>
      <c r="AK41" s="394">
        <f>'A4'!AK41</f>
        <v>0</v>
      </c>
      <c r="AL41" s="394">
        <f>'A4'!AL41</f>
        <v>0</v>
      </c>
      <c r="AM41" s="394">
        <f>'A4'!AM41</f>
        <v>0</v>
      </c>
      <c r="AN41" s="394">
        <f>'A4'!AN41</f>
        <v>0</v>
      </c>
      <c r="AO41" s="394">
        <f>'A4'!AO41</f>
        <v>0</v>
      </c>
      <c r="AP41" s="394">
        <f>'A4'!AP41</f>
        <v>0</v>
      </c>
      <c r="AQ41" s="394">
        <f>'A4'!AQ41</f>
        <v>0</v>
      </c>
      <c r="AR41" s="394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6" t="s">
        <v>326</v>
      </c>
      <c r="C42" s="75"/>
      <c r="D42" s="394">
        <f>'A4'!D42</f>
        <v>0</v>
      </c>
      <c r="E42" s="394">
        <f>'A4'!E42</f>
        <v>0</v>
      </c>
      <c r="F42" s="394">
        <f>'A4'!F42</f>
        <v>0</v>
      </c>
      <c r="G42" s="394">
        <f>'A4'!G42</f>
        <v>0</v>
      </c>
      <c r="H42" s="394">
        <f>'A4'!H42</f>
        <v>0</v>
      </c>
      <c r="I42" s="394">
        <f>'A4'!I42</f>
        <v>0</v>
      </c>
      <c r="J42" s="394">
        <f>'A4'!J42</f>
        <v>0</v>
      </c>
      <c r="K42" s="394">
        <f>'A4'!K42</f>
        <v>0</v>
      </c>
      <c r="L42" s="394">
        <f>'A4'!L42</f>
        <v>0.78438721</v>
      </c>
      <c r="M42" s="394">
        <f>'A4'!M42</f>
        <v>0</v>
      </c>
      <c r="N42" s="394">
        <f>'A4'!N42</f>
        <v>0</v>
      </c>
      <c r="O42" s="394">
        <f>'A4'!O42</f>
        <v>0</v>
      </c>
      <c r="P42" s="394">
        <f>'A4'!P42</f>
        <v>0</v>
      </c>
      <c r="Q42" s="394">
        <f>'A4'!Q42</f>
        <v>0</v>
      </c>
      <c r="R42" s="394">
        <f>'A4'!R42</f>
        <v>0</v>
      </c>
      <c r="S42" s="394">
        <f>'A4'!S42</f>
        <v>0</v>
      </c>
      <c r="T42" s="394">
        <f>'A4'!T42</f>
        <v>0</v>
      </c>
      <c r="U42" s="394">
        <f>'A4'!U42</f>
        <v>0</v>
      </c>
      <c r="V42" s="394">
        <f>'A4'!V42</f>
        <v>0</v>
      </c>
      <c r="W42" s="394">
        <f>'A4'!W42</f>
        <v>0</v>
      </c>
      <c r="X42" s="394">
        <f>'A4'!X42</f>
        <v>0</v>
      </c>
      <c r="Y42" s="394">
        <f>'A4'!Y42</f>
        <v>0</v>
      </c>
      <c r="Z42" s="394">
        <f>'A4'!Z42</f>
        <v>0</v>
      </c>
      <c r="AA42" s="394">
        <f>'A4'!AA42</f>
        <v>0</v>
      </c>
      <c r="AB42" s="394">
        <f>'A4'!AB42</f>
        <v>0</v>
      </c>
      <c r="AC42" s="394">
        <f>'A4'!AC42</f>
        <v>0</v>
      </c>
      <c r="AD42" s="394">
        <f>'A4'!AD42</f>
        <v>0</v>
      </c>
      <c r="AE42" s="394">
        <f>'A4'!AE42</f>
        <v>0</v>
      </c>
      <c r="AF42" s="394">
        <f>'A4'!AF42</f>
        <v>0</v>
      </c>
      <c r="AG42" s="394">
        <f>'A4'!AG42</f>
        <v>0</v>
      </c>
      <c r="AH42" s="394">
        <f>'A4'!AH42</f>
        <v>0</v>
      </c>
      <c r="AI42" s="394">
        <f>'A4'!AI42</f>
        <v>0</v>
      </c>
      <c r="AJ42" s="394">
        <f>'A4'!AJ42</f>
        <v>0</v>
      </c>
      <c r="AK42" s="394">
        <f>'A4'!AK42</f>
        <v>0</v>
      </c>
      <c r="AL42" s="394">
        <f>'A4'!AL42</f>
        <v>0</v>
      </c>
      <c r="AM42" s="394">
        <f>'A4'!AM42</f>
        <v>0</v>
      </c>
      <c r="AN42" s="394">
        <f>'A4'!AN42</f>
        <v>0</v>
      </c>
      <c r="AO42" s="394">
        <f>'A4'!AO42</f>
        <v>0</v>
      </c>
      <c r="AP42" s="394">
        <f>'A4'!AP42</f>
        <v>0</v>
      </c>
      <c r="AQ42" s="394">
        <f>'A4'!AQ42</f>
        <v>0</v>
      </c>
      <c r="AR42" s="394">
        <f>'A4'!AR42</f>
        <v>21.821052350000002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4">
        <f>'A4'!D43</f>
        <v>0</v>
      </c>
      <c r="E43" s="394">
        <f>'A4'!E43</f>
        <v>0</v>
      </c>
      <c r="F43" s="394">
        <f>'A4'!F43</f>
        <v>0</v>
      </c>
      <c r="G43" s="394">
        <f>'A4'!G43</f>
        <v>0</v>
      </c>
      <c r="H43" s="394">
        <f>'A4'!H43</f>
        <v>0</v>
      </c>
      <c r="I43" s="394">
        <f>'A4'!I43</f>
        <v>0</v>
      </c>
      <c r="J43" s="394">
        <f>'A4'!J43</f>
        <v>0</v>
      </c>
      <c r="K43" s="394">
        <f>'A4'!K43</f>
        <v>0</v>
      </c>
      <c r="L43" s="394">
        <f>'A4'!L43</f>
        <v>0.78438721</v>
      </c>
      <c r="M43" s="394">
        <f>'A4'!M43</f>
        <v>0</v>
      </c>
      <c r="N43" s="394">
        <f>'A4'!N43</f>
        <v>0</v>
      </c>
      <c r="O43" s="394">
        <f>'A4'!O43</f>
        <v>0</v>
      </c>
      <c r="P43" s="394">
        <f>'A4'!P43</f>
        <v>0</v>
      </c>
      <c r="Q43" s="394">
        <f>'A4'!Q43</f>
        <v>0</v>
      </c>
      <c r="R43" s="394">
        <f>'A4'!R43</f>
        <v>0</v>
      </c>
      <c r="S43" s="394">
        <f>'A4'!S43</f>
        <v>0</v>
      </c>
      <c r="T43" s="394">
        <f>'A4'!T43</f>
        <v>0</v>
      </c>
      <c r="U43" s="394">
        <f>'A4'!U43</f>
        <v>0</v>
      </c>
      <c r="V43" s="394">
        <f>'A4'!V43</f>
        <v>0</v>
      </c>
      <c r="W43" s="394">
        <f>'A4'!W43</f>
        <v>0</v>
      </c>
      <c r="X43" s="394">
        <f>'A4'!X43</f>
        <v>0</v>
      </c>
      <c r="Y43" s="394">
        <f>'A4'!Y43</f>
        <v>0</v>
      </c>
      <c r="Z43" s="394">
        <f>'A4'!Z43</f>
        <v>0</v>
      </c>
      <c r="AA43" s="394">
        <f>'A4'!AA43</f>
        <v>0</v>
      </c>
      <c r="AB43" s="394">
        <f>'A4'!AB43</f>
        <v>0</v>
      </c>
      <c r="AC43" s="394">
        <f>'A4'!AC43</f>
        <v>0</v>
      </c>
      <c r="AD43" s="394">
        <f>'A4'!AD43</f>
        <v>0</v>
      </c>
      <c r="AE43" s="394">
        <f>'A4'!AE43</f>
        <v>0</v>
      </c>
      <c r="AF43" s="394">
        <f>'A4'!AF43</f>
        <v>0</v>
      </c>
      <c r="AG43" s="394">
        <f>'A4'!AG43</f>
        <v>0</v>
      </c>
      <c r="AH43" s="394">
        <f>'A4'!AH43</f>
        <v>0</v>
      </c>
      <c r="AI43" s="394">
        <f>'A4'!AI43</f>
        <v>0</v>
      </c>
      <c r="AJ43" s="394">
        <f>'A4'!AJ43</f>
        <v>0</v>
      </c>
      <c r="AK43" s="394">
        <f>'A4'!AK43</f>
        <v>0</v>
      </c>
      <c r="AL43" s="394">
        <f>'A4'!AL43</f>
        <v>0</v>
      </c>
      <c r="AM43" s="394">
        <f>'A4'!AM43</f>
        <v>0</v>
      </c>
      <c r="AN43" s="394">
        <f>'A4'!AN43</f>
        <v>0</v>
      </c>
      <c r="AO43" s="394">
        <f>'A4'!AO43</f>
        <v>0</v>
      </c>
      <c r="AP43" s="394">
        <f>'A4'!AP43</f>
        <v>0</v>
      </c>
      <c r="AQ43" s="394">
        <f>'A4'!AQ43</f>
        <v>0</v>
      </c>
      <c r="AR43" s="394">
        <f>'A4'!AR43</f>
        <v>13.181887699999999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4">
        <f>'A4'!D44</f>
        <v>0</v>
      </c>
      <c r="E44" s="394">
        <f>'A4'!E44</f>
        <v>0</v>
      </c>
      <c r="F44" s="394">
        <f>'A4'!F44</f>
        <v>0</v>
      </c>
      <c r="G44" s="394">
        <f>'A4'!G44</f>
        <v>0</v>
      </c>
      <c r="H44" s="394">
        <f>'A4'!H44</f>
        <v>0</v>
      </c>
      <c r="I44" s="394">
        <f>'A4'!I44</f>
        <v>0</v>
      </c>
      <c r="J44" s="394">
        <f>'A4'!J44</f>
        <v>0</v>
      </c>
      <c r="K44" s="394">
        <f>'A4'!K44</f>
        <v>0</v>
      </c>
      <c r="L44" s="394">
        <f>'A4'!L44</f>
        <v>0</v>
      </c>
      <c r="M44" s="394">
        <f>'A4'!M44</f>
        <v>0</v>
      </c>
      <c r="N44" s="394">
        <f>'A4'!N44</f>
        <v>0</v>
      </c>
      <c r="O44" s="394">
        <f>'A4'!O44</f>
        <v>0</v>
      </c>
      <c r="P44" s="394">
        <f>'A4'!P44</f>
        <v>0</v>
      </c>
      <c r="Q44" s="394">
        <f>'A4'!Q44</f>
        <v>0</v>
      </c>
      <c r="R44" s="394">
        <f>'A4'!R44</f>
        <v>0</v>
      </c>
      <c r="S44" s="394">
        <f>'A4'!S44</f>
        <v>0</v>
      </c>
      <c r="T44" s="394">
        <f>'A4'!T44</f>
        <v>0</v>
      </c>
      <c r="U44" s="394">
        <f>'A4'!U44</f>
        <v>0</v>
      </c>
      <c r="V44" s="394">
        <f>'A4'!V44</f>
        <v>0</v>
      </c>
      <c r="W44" s="394">
        <f>'A4'!W44</f>
        <v>0</v>
      </c>
      <c r="X44" s="394">
        <f>'A4'!X44</f>
        <v>0</v>
      </c>
      <c r="Y44" s="394">
        <f>'A4'!Y44</f>
        <v>0</v>
      </c>
      <c r="Z44" s="394">
        <f>'A4'!Z44</f>
        <v>0</v>
      </c>
      <c r="AA44" s="394">
        <f>'A4'!AA44</f>
        <v>0</v>
      </c>
      <c r="AB44" s="394">
        <f>'A4'!AB44</f>
        <v>0</v>
      </c>
      <c r="AC44" s="394">
        <f>'A4'!AC44</f>
        <v>0</v>
      </c>
      <c r="AD44" s="394">
        <f>'A4'!AD44</f>
        <v>0</v>
      </c>
      <c r="AE44" s="394">
        <f>'A4'!AE44</f>
        <v>0</v>
      </c>
      <c r="AF44" s="394">
        <f>'A4'!AF44</f>
        <v>0</v>
      </c>
      <c r="AG44" s="394">
        <f>'A4'!AG44</f>
        <v>0</v>
      </c>
      <c r="AH44" s="394">
        <f>'A4'!AH44</f>
        <v>0</v>
      </c>
      <c r="AI44" s="394">
        <f>'A4'!AI44</f>
        <v>0</v>
      </c>
      <c r="AJ44" s="394">
        <f>'A4'!AJ44</f>
        <v>0</v>
      </c>
      <c r="AK44" s="394">
        <f>'A4'!AK44</f>
        <v>0</v>
      </c>
      <c r="AL44" s="394">
        <f>'A4'!AL44</f>
        <v>0</v>
      </c>
      <c r="AM44" s="394">
        <f>'A4'!AM44</f>
        <v>0</v>
      </c>
      <c r="AN44" s="394">
        <f>'A4'!AN44</f>
        <v>0</v>
      </c>
      <c r="AO44" s="394">
        <f>'A4'!AO44</f>
        <v>0</v>
      </c>
      <c r="AP44" s="394">
        <f>'A4'!AP44</f>
        <v>0</v>
      </c>
      <c r="AQ44" s="394">
        <f>'A4'!AQ44</f>
        <v>0</v>
      </c>
      <c r="AR44" s="394">
        <f>'A4'!AR44</f>
        <v>8.6391646500000014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0">
        <f>'A4'!D45</f>
        <v>0</v>
      </c>
      <c r="E45" s="470">
        <f>'A4'!E45</f>
        <v>0</v>
      </c>
      <c r="F45" s="470">
        <f>'A4'!F45</f>
        <v>0</v>
      </c>
      <c r="G45" s="470">
        <f>'A4'!G45</f>
        <v>0</v>
      </c>
      <c r="H45" s="470">
        <f>'A4'!H45</f>
        <v>0</v>
      </c>
      <c r="I45" s="470">
        <f>'A4'!I45</f>
        <v>0</v>
      </c>
      <c r="J45" s="470">
        <f>'A4'!J45</f>
        <v>0</v>
      </c>
      <c r="K45" s="470">
        <f>'A4'!K45</f>
        <v>0</v>
      </c>
      <c r="L45" s="470">
        <f>'A4'!L45</f>
        <v>0</v>
      </c>
      <c r="M45" s="470">
        <f>'A4'!M45</f>
        <v>0</v>
      </c>
      <c r="N45" s="470">
        <f>'A4'!N45</f>
        <v>0</v>
      </c>
      <c r="O45" s="470">
        <f>'A4'!O45</f>
        <v>0</v>
      </c>
      <c r="P45" s="470">
        <f>'A4'!P45</f>
        <v>0</v>
      </c>
      <c r="Q45" s="470">
        <f>'A4'!Q45</f>
        <v>0</v>
      </c>
      <c r="R45" s="470">
        <f>'A4'!R45</f>
        <v>0</v>
      </c>
      <c r="S45" s="470">
        <f>'A4'!S45</f>
        <v>0</v>
      </c>
      <c r="T45" s="470">
        <f>'A4'!T45</f>
        <v>0</v>
      </c>
      <c r="U45" s="470">
        <f>'A4'!U45</f>
        <v>0</v>
      </c>
      <c r="V45" s="470">
        <f>'A4'!V45</f>
        <v>0</v>
      </c>
      <c r="W45" s="470">
        <f>'A4'!W45</f>
        <v>0</v>
      </c>
      <c r="X45" s="470">
        <f>'A4'!X45</f>
        <v>0</v>
      </c>
      <c r="Y45" s="470">
        <f>'A4'!Y45</f>
        <v>0</v>
      </c>
      <c r="Z45" s="470">
        <f>'A4'!Z45</f>
        <v>0</v>
      </c>
      <c r="AA45" s="470">
        <f>'A4'!AA45</f>
        <v>0</v>
      </c>
      <c r="AB45" s="470">
        <f>'A4'!AB45</f>
        <v>0</v>
      </c>
      <c r="AC45" s="470">
        <f>'A4'!AC45</f>
        <v>0</v>
      </c>
      <c r="AD45" s="470">
        <f>'A4'!AD45</f>
        <v>0</v>
      </c>
      <c r="AE45" s="470">
        <f>'A4'!AE45</f>
        <v>0</v>
      </c>
      <c r="AF45" s="470">
        <f>'A4'!AF45</f>
        <v>0</v>
      </c>
      <c r="AG45" s="470">
        <f>'A4'!AG45</f>
        <v>0</v>
      </c>
      <c r="AH45" s="470">
        <f>'A4'!AH45</f>
        <v>0</v>
      </c>
      <c r="AI45" s="470">
        <f>'A4'!AI45</f>
        <v>0</v>
      </c>
      <c r="AJ45" s="470">
        <f>'A4'!AJ45</f>
        <v>0</v>
      </c>
      <c r="AK45" s="470">
        <f>'A4'!AK45</f>
        <v>0</v>
      </c>
      <c r="AL45" s="470">
        <f>'A4'!AL45</f>
        <v>0</v>
      </c>
      <c r="AM45" s="470">
        <f>'A4'!AM45</f>
        <v>0</v>
      </c>
      <c r="AN45" s="470">
        <f>'A4'!AN45</f>
        <v>0</v>
      </c>
      <c r="AO45" s="470">
        <f>'A4'!AO45</f>
        <v>0</v>
      </c>
      <c r="AP45" s="470">
        <f>'A4'!AP45</f>
        <v>0</v>
      </c>
      <c r="AQ45" s="470">
        <f>'A4'!AQ45</f>
        <v>0</v>
      </c>
      <c r="AR45" s="470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4">
        <f>'A4'!D46</f>
        <v>0</v>
      </c>
      <c r="E46" s="394">
        <f>'A4'!E46</f>
        <v>0</v>
      </c>
      <c r="F46" s="394">
        <f>'A4'!F46</f>
        <v>0</v>
      </c>
      <c r="G46" s="394">
        <f>'A4'!G46</f>
        <v>0</v>
      </c>
      <c r="H46" s="394">
        <f>'A4'!H46</f>
        <v>0</v>
      </c>
      <c r="I46" s="394">
        <f>'A4'!I46</f>
        <v>0</v>
      </c>
      <c r="J46" s="394">
        <f>'A4'!J46</f>
        <v>0</v>
      </c>
      <c r="K46" s="394">
        <f>'A4'!K46</f>
        <v>0</v>
      </c>
      <c r="L46" s="394">
        <f>'A4'!L46</f>
        <v>0</v>
      </c>
      <c r="M46" s="394">
        <f>'A4'!M46</f>
        <v>0</v>
      </c>
      <c r="N46" s="394">
        <f>'A4'!N46</f>
        <v>0</v>
      </c>
      <c r="O46" s="394">
        <f>'A4'!O46</f>
        <v>0</v>
      </c>
      <c r="P46" s="394">
        <f>'A4'!P46</f>
        <v>0</v>
      </c>
      <c r="Q46" s="394">
        <f>'A4'!Q46</f>
        <v>0</v>
      </c>
      <c r="R46" s="394">
        <f>'A4'!R46</f>
        <v>0</v>
      </c>
      <c r="S46" s="394">
        <f>'A4'!S46</f>
        <v>0</v>
      </c>
      <c r="T46" s="394">
        <f>'A4'!T46</f>
        <v>0</v>
      </c>
      <c r="U46" s="394">
        <f>'A4'!U46</f>
        <v>0</v>
      </c>
      <c r="V46" s="394">
        <f>'A4'!V46</f>
        <v>0</v>
      </c>
      <c r="W46" s="394">
        <f>'A4'!W46</f>
        <v>0</v>
      </c>
      <c r="X46" s="394">
        <f>'A4'!X46</f>
        <v>0</v>
      </c>
      <c r="Y46" s="394">
        <f>'A4'!Y46</f>
        <v>0</v>
      </c>
      <c r="Z46" s="394">
        <f>'A4'!Z46</f>
        <v>0</v>
      </c>
      <c r="AA46" s="394">
        <f>'A4'!AA46</f>
        <v>0</v>
      </c>
      <c r="AB46" s="394">
        <f>'A4'!AB46</f>
        <v>0</v>
      </c>
      <c r="AC46" s="394">
        <f>'A4'!AC46</f>
        <v>0</v>
      </c>
      <c r="AD46" s="394">
        <f>'A4'!AD46</f>
        <v>0</v>
      </c>
      <c r="AE46" s="394">
        <f>'A4'!AE46</f>
        <v>0</v>
      </c>
      <c r="AF46" s="394">
        <f>'A4'!AF46</f>
        <v>0</v>
      </c>
      <c r="AG46" s="394">
        <f>'A4'!AG46</f>
        <v>0</v>
      </c>
      <c r="AH46" s="394">
        <f>'A4'!AH46</f>
        <v>0</v>
      </c>
      <c r="AI46" s="394">
        <f>'A4'!AI46</f>
        <v>0</v>
      </c>
      <c r="AJ46" s="394">
        <f>'A4'!AJ46</f>
        <v>0</v>
      </c>
      <c r="AK46" s="394">
        <f>'A4'!AK46</f>
        <v>0</v>
      </c>
      <c r="AL46" s="394">
        <f>'A4'!AL46</f>
        <v>0</v>
      </c>
      <c r="AM46" s="394">
        <f>'A4'!AM46</f>
        <v>0</v>
      </c>
      <c r="AN46" s="394">
        <f>'A4'!AN46</f>
        <v>0</v>
      </c>
      <c r="AO46" s="394">
        <f>'A4'!AO46</f>
        <v>0</v>
      </c>
      <c r="AP46" s="394">
        <f>'A4'!AP46</f>
        <v>0</v>
      </c>
      <c r="AQ46" s="394">
        <f>'A4'!AQ46</f>
        <v>0</v>
      </c>
      <c r="AR46" s="394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4">
        <f>'A4'!D47</f>
        <v>0</v>
      </c>
      <c r="E47" s="394">
        <f>'A4'!E47</f>
        <v>0</v>
      </c>
      <c r="F47" s="394">
        <f>'A4'!F47</f>
        <v>0</v>
      </c>
      <c r="G47" s="394">
        <f>'A4'!G47</f>
        <v>0</v>
      </c>
      <c r="H47" s="394">
        <f>'A4'!H47</f>
        <v>0</v>
      </c>
      <c r="I47" s="394">
        <f>'A4'!I47</f>
        <v>0</v>
      </c>
      <c r="J47" s="394">
        <f>'A4'!J47</f>
        <v>0</v>
      </c>
      <c r="K47" s="394">
        <f>'A4'!K47</f>
        <v>0</v>
      </c>
      <c r="L47" s="394">
        <f>'A4'!L47</f>
        <v>0</v>
      </c>
      <c r="M47" s="394">
        <f>'A4'!M47</f>
        <v>0</v>
      </c>
      <c r="N47" s="394">
        <f>'A4'!N47</f>
        <v>0</v>
      </c>
      <c r="O47" s="394">
        <f>'A4'!O47</f>
        <v>0</v>
      </c>
      <c r="P47" s="394">
        <f>'A4'!P47</f>
        <v>0</v>
      </c>
      <c r="Q47" s="394">
        <f>'A4'!Q47</f>
        <v>0</v>
      </c>
      <c r="R47" s="394">
        <f>'A4'!R47</f>
        <v>0</v>
      </c>
      <c r="S47" s="394">
        <f>'A4'!S47</f>
        <v>0</v>
      </c>
      <c r="T47" s="394">
        <f>'A4'!T47</f>
        <v>0</v>
      </c>
      <c r="U47" s="394">
        <f>'A4'!U47</f>
        <v>0</v>
      </c>
      <c r="V47" s="394">
        <f>'A4'!V47</f>
        <v>0</v>
      </c>
      <c r="W47" s="394">
        <f>'A4'!W47</f>
        <v>0</v>
      </c>
      <c r="X47" s="394">
        <f>'A4'!X47</f>
        <v>0</v>
      </c>
      <c r="Y47" s="394">
        <f>'A4'!Y47</f>
        <v>0</v>
      </c>
      <c r="Z47" s="394">
        <f>'A4'!Z47</f>
        <v>0</v>
      </c>
      <c r="AA47" s="394">
        <f>'A4'!AA47</f>
        <v>0</v>
      </c>
      <c r="AB47" s="394">
        <f>'A4'!AB47</f>
        <v>0</v>
      </c>
      <c r="AC47" s="394">
        <f>'A4'!AC47</f>
        <v>0</v>
      </c>
      <c r="AD47" s="394">
        <f>'A4'!AD47</f>
        <v>0</v>
      </c>
      <c r="AE47" s="394">
        <f>'A4'!AE47</f>
        <v>0</v>
      </c>
      <c r="AF47" s="394">
        <f>'A4'!AF47</f>
        <v>0</v>
      </c>
      <c r="AG47" s="394">
        <f>'A4'!AG47</f>
        <v>0</v>
      </c>
      <c r="AH47" s="394">
        <f>'A4'!AH47</f>
        <v>0</v>
      </c>
      <c r="AI47" s="394">
        <f>'A4'!AI47</f>
        <v>0</v>
      </c>
      <c r="AJ47" s="394">
        <f>'A4'!AJ47</f>
        <v>0</v>
      </c>
      <c r="AK47" s="394">
        <f>'A4'!AK47</f>
        <v>0</v>
      </c>
      <c r="AL47" s="394">
        <f>'A4'!AL47</f>
        <v>0</v>
      </c>
      <c r="AM47" s="394">
        <f>'A4'!AM47</f>
        <v>0</v>
      </c>
      <c r="AN47" s="394">
        <f>'A4'!AN47</f>
        <v>0</v>
      </c>
      <c r="AO47" s="394">
        <f>'A4'!AO47</f>
        <v>0</v>
      </c>
      <c r="AP47" s="394">
        <f>'A4'!AP47</f>
        <v>0</v>
      </c>
      <c r="AQ47" s="394">
        <f>'A4'!AQ47</f>
        <v>0</v>
      </c>
      <c r="AR47" s="394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4">
        <f>'A4'!D48</f>
        <v>0</v>
      </c>
      <c r="E48" s="394">
        <f>'A4'!E48</f>
        <v>0</v>
      </c>
      <c r="F48" s="394">
        <f>'A4'!F48</f>
        <v>0</v>
      </c>
      <c r="G48" s="394">
        <f>'A4'!G48</f>
        <v>0</v>
      </c>
      <c r="H48" s="394">
        <f>'A4'!H48</f>
        <v>0</v>
      </c>
      <c r="I48" s="394">
        <f>'A4'!I48</f>
        <v>0</v>
      </c>
      <c r="J48" s="394">
        <f>'A4'!J48</f>
        <v>0</v>
      </c>
      <c r="K48" s="394">
        <f>'A4'!K48</f>
        <v>0</v>
      </c>
      <c r="L48" s="394">
        <f>'A4'!L48</f>
        <v>171.47647967999998</v>
      </c>
      <c r="M48" s="394">
        <f>'A4'!M48</f>
        <v>0</v>
      </c>
      <c r="N48" s="394">
        <f>'A4'!N48</f>
        <v>1.0034816000000002</v>
      </c>
      <c r="O48" s="394">
        <f>'A4'!O48</f>
        <v>5.40429E-3</v>
      </c>
      <c r="P48" s="394">
        <f>'A4'!P48</f>
        <v>0</v>
      </c>
      <c r="Q48" s="394">
        <f>'A4'!Q48</f>
        <v>0</v>
      </c>
      <c r="R48" s="394">
        <f>'A4'!R48</f>
        <v>0</v>
      </c>
      <c r="S48" s="394">
        <f>'A4'!S48</f>
        <v>0</v>
      </c>
      <c r="T48" s="394">
        <f>'A4'!T48</f>
        <v>0</v>
      </c>
      <c r="U48" s="394">
        <f>'A4'!U48</f>
        <v>0</v>
      </c>
      <c r="V48" s="394">
        <f>'A4'!V48</f>
        <v>9.9959430000000002E-2</v>
      </c>
      <c r="W48" s="394">
        <f>'A4'!W48</f>
        <v>0</v>
      </c>
      <c r="X48" s="394">
        <f>'A4'!X48</f>
        <v>0</v>
      </c>
      <c r="Y48" s="394">
        <f>'A4'!Y48</f>
        <v>0</v>
      </c>
      <c r="Z48" s="394">
        <f>'A4'!Z48</f>
        <v>0</v>
      </c>
      <c r="AA48" s="394">
        <f>'A4'!AA48</f>
        <v>0</v>
      </c>
      <c r="AB48" s="394">
        <f>'A4'!AB48</f>
        <v>0</v>
      </c>
      <c r="AC48" s="394">
        <f>'A4'!AC48</f>
        <v>0</v>
      </c>
      <c r="AD48" s="394">
        <f>'A4'!AD48</f>
        <v>5.2765059300000008</v>
      </c>
      <c r="AE48" s="394">
        <f>'A4'!AE48</f>
        <v>0</v>
      </c>
      <c r="AF48" s="394">
        <f>'A4'!AF48</f>
        <v>0</v>
      </c>
      <c r="AG48" s="394">
        <f>'A4'!AG48</f>
        <v>0.22554879999999999</v>
      </c>
      <c r="AH48" s="394">
        <f>'A4'!AH48</f>
        <v>0</v>
      </c>
      <c r="AI48" s="394">
        <f>'A4'!AI48</f>
        <v>0</v>
      </c>
      <c r="AJ48" s="394">
        <f>'A4'!AJ48</f>
        <v>0</v>
      </c>
      <c r="AK48" s="394">
        <f>'A4'!AK48</f>
        <v>0</v>
      </c>
      <c r="AL48" s="394">
        <f>'A4'!AL48</f>
        <v>7.0350027699999993</v>
      </c>
      <c r="AM48" s="394">
        <f>'A4'!AM48</f>
        <v>0</v>
      </c>
      <c r="AN48" s="394">
        <f>'A4'!AN48</f>
        <v>0</v>
      </c>
      <c r="AO48" s="394">
        <f>'A4'!AO48</f>
        <v>0</v>
      </c>
      <c r="AP48" s="394">
        <f>'A4'!AP48</f>
        <v>0</v>
      </c>
      <c r="AQ48" s="394">
        <f>'A4'!AQ48</f>
        <v>6.9988469799999997</v>
      </c>
      <c r="AR48" s="394">
        <f>'A4'!AR48</f>
        <v>113.05514719</v>
      </c>
      <c r="AS48" s="26"/>
    </row>
    <row r="49" spans="1:56" s="14" customFormat="1" ht="18" customHeight="1">
      <c r="A49" s="77"/>
      <c r="B49" s="33" t="s">
        <v>178</v>
      </c>
      <c r="C49" s="75"/>
      <c r="D49" s="394">
        <f>'A4'!D49</f>
        <v>0</v>
      </c>
      <c r="E49" s="394">
        <f>'A4'!E49</f>
        <v>0</v>
      </c>
      <c r="F49" s="394">
        <f>'A4'!F49</f>
        <v>0</v>
      </c>
      <c r="G49" s="394">
        <f>'A4'!G49</f>
        <v>0</v>
      </c>
      <c r="H49" s="394">
        <f>'A4'!H49</f>
        <v>0</v>
      </c>
      <c r="I49" s="394">
        <f>'A4'!I49</f>
        <v>0</v>
      </c>
      <c r="J49" s="394">
        <f>'A4'!J49</f>
        <v>0</v>
      </c>
      <c r="K49" s="394">
        <f>'A4'!K49</f>
        <v>0</v>
      </c>
      <c r="L49" s="394">
        <f>'A4'!L49</f>
        <v>0</v>
      </c>
      <c r="M49" s="394">
        <f>'A4'!M49</f>
        <v>0</v>
      </c>
      <c r="N49" s="394">
        <f>'A4'!N49</f>
        <v>0</v>
      </c>
      <c r="O49" s="394">
        <f>'A4'!O49</f>
        <v>0</v>
      </c>
      <c r="P49" s="394">
        <f>'A4'!P49</f>
        <v>0</v>
      </c>
      <c r="Q49" s="394">
        <f>'A4'!Q49</f>
        <v>0</v>
      </c>
      <c r="R49" s="394">
        <f>'A4'!R49</f>
        <v>0</v>
      </c>
      <c r="S49" s="394">
        <f>'A4'!S49</f>
        <v>0</v>
      </c>
      <c r="T49" s="394">
        <f>'A4'!T49</f>
        <v>0</v>
      </c>
      <c r="U49" s="394">
        <f>'A4'!U49</f>
        <v>0</v>
      </c>
      <c r="V49" s="394">
        <f>'A4'!V49</f>
        <v>0</v>
      </c>
      <c r="W49" s="394">
        <f>'A4'!W49</f>
        <v>0</v>
      </c>
      <c r="X49" s="394">
        <f>'A4'!X49</f>
        <v>0</v>
      </c>
      <c r="Y49" s="394">
        <f>'A4'!Y49</f>
        <v>0</v>
      </c>
      <c r="Z49" s="394">
        <f>'A4'!Z49</f>
        <v>0</v>
      </c>
      <c r="AA49" s="394">
        <f>'A4'!AA49</f>
        <v>0</v>
      </c>
      <c r="AB49" s="394">
        <f>'A4'!AB49</f>
        <v>0</v>
      </c>
      <c r="AC49" s="394">
        <f>'A4'!AC49</f>
        <v>0</v>
      </c>
      <c r="AD49" s="394">
        <f>'A4'!AD49</f>
        <v>0</v>
      </c>
      <c r="AE49" s="394">
        <f>'A4'!AE49</f>
        <v>0</v>
      </c>
      <c r="AF49" s="394">
        <f>'A4'!AF49</f>
        <v>0</v>
      </c>
      <c r="AG49" s="394">
        <f>'A4'!AG49</f>
        <v>0</v>
      </c>
      <c r="AH49" s="394">
        <f>'A4'!AH49</f>
        <v>0</v>
      </c>
      <c r="AI49" s="394">
        <f>'A4'!AI49</f>
        <v>0</v>
      </c>
      <c r="AJ49" s="394">
        <f>'A4'!AJ49</f>
        <v>0</v>
      </c>
      <c r="AK49" s="394">
        <f>'A4'!AK49</f>
        <v>0</v>
      </c>
      <c r="AL49" s="394">
        <f>'A4'!AL49</f>
        <v>0</v>
      </c>
      <c r="AM49" s="394">
        <f>'A4'!AM49</f>
        <v>0</v>
      </c>
      <c r="AN49" s="394">
        <f>'A4'!AN49</f>
        <v>0</v>
      </c>
      <c r="AO49" s="394">
        <f>'A4'!AO49</f>
        <v>0</v>
      </c>
      <c r="AP49" s="394">
        <f>'A4'!AP49</f>
        <v>0</v>
      </c>
      <c r="AQ49" s="394">
        <f>'A4'!AQ49</f>
        <v>0</v>
      </c>
      <c r="AR49" s="394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4">
        <f>'A4'!D50</f>
        <v>0</v>
      </c>
      <c r="E50" s="394">
        <f>'A4'!E50</f>
        <v>0</v>
      </c>
      <c r="F50" s="394">
        <f>'A4'!F50</f>
        <v>0</v>
      </c>
      <c r="G50" s="394">
        <f>'A4'!G50</f>
        <v>0</v>
      </c>
      <c r="H50" s="394">
        <f>'A4'!H50</f>
        <v>0</v>
      </c>
      <c r="I50" s="394">
        <f>'A4'!I50</f>
        <v>0</v>
      </c>
      <c r="J50" s="394">
        <f>'A4'!J50</f>
        <v>0</v>
      </c>
      <c r="K50" s="394">
        <f>'A4'!K50</f>
        <v>0</v>
      </c>
      <c r="L50" s="394">
        <f>'A4'!L50</f>
        <v>1.5685153199999999</v>
      </c>
      <c r="M50" s="394">
        <f>'A4'!M50</f>
        <v>0</v>
      </c>
      <c r="N50" s="394">
        <f>'A4'!N50</f>
        <v>1.0006475700000002</v>
      </c>
      <c r="O50" s="394">
        <f>'A4'!O50</f>
        <v>0</v>
      </c>
      <c r="P50" s="394">
        <f>'A4'!P50</f>
        <v>0</v>
      </c>
      <c r="Q50" s="394">
        <f>'A4'!Q50</f>
        <v>0</v>
      </c>
      <c r="R50" s="394">
        <f>'A4'!R50</f>
        <v>0</v>
      </c>
      <c r="S50" s="394">
        <f>'A4'!S50</f>
        <v>0</v>
      </c>
      <c r="T50" s="394">
        <f>'A4'!T50</f>
        <v>0</v>
      </c>
      <c r="U50" s="394">
        <f>'A4'!U50</f>
        <v>0</v>
      </c>
      <c r="V50" s="394">
        <f>'A4'!V50</f>
        <v>9.9959430000000002E-2</v>
      </c>
      <c r="W50" s="394">
        <f>'A4'!W50</f>
        <v>0</v>
      </c>
      <c r="X50" s="394">
        <f>'A4'!X50</f>
        <v>0</v>
      </c>
      <c r="Y50" s="394">
        <f>'A4'!Y50</f>
        <v>0</v>
      </c>
      <c r="Z50" s="394">
        <f>'A4'!Z50</f>
        <v>0</v>
      </c>
      <c r="AA50" s="394">
        <f>'A4'!AA50</f>
        <v>0</v>
      </c>
      <c r="AB50" s="394">
        <f>'A4'!AB50</f>
        <v>0</v>
      </c>
      <c r="AC50" s="394">
        <f>'A4'!AC50</f>
        <v>0</v>
      </c>
      <c r="AD50" s="394">
        <f>'A4'!AD50</f>
        <v>5.276505929999999</v>
      </c>
      <c r="AE50" s="394">
        <f>'A4'!AE50</f>
        <v>0</v>
      </c>
      <c r="AF50" s="394">
        <f>'A4'!AF50</f>
        <v>0</v>
      </c>
      <c r="AG50" s="394">
        <f>'A4'!AG50</f>
        <v>0.22554879999999999</v>
      </c>
      <c r="AH50" s="394">
        <f>'A4'!AH50</f>
        <v>0</v>
      </c>
      <c r="AI50" s="394">
        <f>'A4'!AI50</f>
        <v>0</v>
      </c>
      <c r="AJ50" s="394">
        <f>'A4'!AJ50</f>
        <v>0</v>
      </c>
      <c r="AK50" s="394">
        <f>'A4'!AK50</f>
        <v>0</v>
      </c>
      <c r="AL50" s="394">
        <f>'A4'!AL50</f>
        <v>7.0350027699999993</v>
      </c>
      <c r="AM50" s="394">
        <f>'A4'!AM50</f>
        <v>0</v>
      </c>
      <c r="AN50" s="394">
        <f>'A4'!AN50</f>
        <v>0</v>
      </c>
      <c r="AO50" s="394">
        <f>'A4'!AO50</f>
        <v>0</v>
      </c>
      <c r="AP50" s="394">
        <f>'A4'!AP50</f>
        <v>0</v>
      </c>
      <c r="AQ50" s="394">
        <f>'A4'!AQ50</f>
        <v>6.9988469799999997</v>
      </c>
      <c r="AR50" s="394">
        <f>'A4'!AR50</f>
        <v>5.0001956500000002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4">
        <f>'A4'!D51</f>
        <v>0</v>
      </c>
      <c r="E51" s="394">
        <f>'A4'!E51</f>
        <v>0</v>
      </c>
      <c r="F51" s="394">
        <f>'A4'!F51</f>
        <v>0</v>
      </c>
      <c r="G51" s="394">
        <f>'A4'!G51</f>
        <v>0</v>
      </c>
      <c r="H51" s="394">
        <f>'A4'!H51</f>
        <v>0</v>
      </c>
      <c r="I51" s="394">
        <f>'A4'!I51</f>
        <v>0</v>
      </c>
      <c r="J51" s="394">
        <f>'A4'!J51</f>
        <v>0</v>
      </c>
      <c r="K51" s="394">
        <f>'A4'!K51</f>
        <v>0</v>
      </c>
      <c r="L51" s="394">
        <f>'A4'!L51</f>
        <v>169.90796435999999</v>
      </c>
      <c r="M51" s="394">
        <f>'A4'!M51</f>
        <v>0</v>
      </c>
      <c r="N51" s="394">
        <f>'A4'!N51</f>
        <v>2.83403E-3</v>
      </c>
      <c r="O51" s="394">
        <f>'A4'!O51</f>
        <v>5.40429E-3</v>
      </c>
      <c r="P51" s="394">
        <f>'A4'!P51</f>
        <v>0</v>
      </c>
      <c r="Q51" s="394">
        <f>'A4'!Q51</f>
        <v>0</v>
      </c>
      <c r="R51" s="394">
        <f>'A4'!R51</f>
        <v>0</v>
      </c>
      <c r="S51" s="394">
        <f>'A4'!S51</f>
        <v>0</v>
      </c>
      <c r="T51" s="394">
        <f>'A4'!T51</f>
        <v>0</v>
      </c>
      <c r="U51" s="394">
        <f>'A4'!U51</f>
        <v>0</v>
      </c>
      <c r="V51" s="394">
        <f>'A4'!V51</f>
        <v>0</v>
      </c>
      <c r="W51" s="394">
        <f>'A4'!W51</f>
        <v>0</v>
      </c>
      <c r="X51" s="394">
        <f>'A4'!X51</f>
        <v>0</v>
      </c>
      <c r="Y51" s="394">
        <f>'A4'!Y51</f>
        <v>0</v>
      </c>
      <c r="Z51" s="394">
        <f>'A4'!Z51</f>
        <v>0</v>
      </c>
      <c r="AA51" s="394">
        <f>'A4'!AA51</f>
        <v>0</v>
      </c>
      <c r="AB51" s="394">
        <f>'A4'!AB51</f>
        <v>0</v>
      </c>
      <c r="AC51" s="394">
        <f>'A4'!AC51</f>
        <v>0</v>
      </c>
      <c r="AD51" s="394">
        <f>'A4'!AD51</f>
        <v>0</v>
      </c>
      <c r="AE51" s="394">
        <f>'A4'!AE51</f>
        <v>0</v>
      </c>
      <c r="AF51" s="394">
        <f>'A4'!AF51</f>
        <v>0</v>
      </c>
      <c r="AG51" s="394">
        <f>'A4'!AG51</f>
        <v>0</v>
      </c>
      <c r="AH51" s="394">
        <f>'A4'!AH51</f>
        <v>0</v>
      </c>
      <c r="AI51" s="394">
        <f>'A4'!AI51</f>
        <v>0</v>
      </c>
      <c r="AJ51" s="394">
        <f>'A4'!AJ51</f>
        <v>0</v>
      </c>
      <c r="AK51" s="394">
        <f>'A4'!AK51</f>
        <v>0</v>
      </c>
      <c r="AL51" s="394">
        <f>'A4'!AL51</f>
        <v>0</v>
      </c>
      <c r="AM51" s="394">
        <f>'A4'!AM51</f>
        <v>0</v>
      </c>
      <c r="AN51" s="394">
        <f>'A4'!AN51</f>
        <v>0</v>
      </c>
      <c r="AO51" s="394">
        <f>'A4'!AO51</f>
        <v>0</v>
      </c>
      <c r="AP51" s="394">
        <f>'A4'!AP51</f>
        <v>0</v>
      </c>
      <c r="AQ51" s="394">
        <f>'A4'!AQ51</f>
        <v>0</v>
      </c>
      <c r="AR51" s="394">
        <f>'A4'!AR51</f>
        <v>108.05495154000002</v>
      </c>
    </row>
    <row r="52" spans="1:56" s="14" customFormat="1" ht="18" customHeight="1">
      <c r="A52" s="77"/>
      <c r="B52" s="12" t="s">
        <v>181</v>
      </c>
      <c r="C52" s="75"/>
      <c r="D52" s="394">
        <f>'A4'!D52</f>
        <v>0</v>
      </c>
      <c r="E52" s="394">
        <f>'A4'!E52</f>
        <v>0</v>
      </c>
      <c r="F52" s="394">
        <f>'A4'!F52</f>
        <v>0</v>
      </c>
      <c r="G52" s="394">
        <f>'A4'!G52</f>
        <v>0</v>
      </c>
      <c r="H52" s="394">
        <f>'A4'!H52</f>
        <v>0</v>
      </c>
      <c r="I52" s="394">
        <f>'A4'!I52</f>
        <v>0</v>
      </c>
      <c r="J52" s="394">
        <f>'A4'!J52</f>
        <v>0</v>
      </c>
      <c r="K52" s="394">
        <f>'A4'!K52</f>
        <v>0</v>
      </c>
      <c r="L52" s="394">
        <f>'A4'!L52</f>
        <v>0</v>
      </c>
      <c r="M52" s="394">
        <f>'A4'!M52</f>
        <v>0</v>
      </c>
      <c r="N52" s="394">
        <f>'A4'!N52</f>
        <v>0</v>
      </c>
      <c r="O52" s="394">
        <f>'A4'!O52</f>
        <v>0</v>
      </c>
      <c r="P52" s="394">
        <f>'A4'!P52</f>
        <v>0</v>
      </c>
      <c r="Q52" s="394">
        <f>'A4'!Q52</f>
        <v>0</v>
      </c>
      <c r="R52" s="394">
        <f>'A4'!R52</f>
        <v>0</v>
      </c>
      <c r="S52" s="394">
        <f>'A4'!S52</f>
        <v>0</v>
      </c>
      <c r="T52" s="394">
        <f>'A4'!T52</f>
        <v>0</v>
      </c>
      <c r="U52" s="394">
        <f>'A4'!U52</f>
        <v>0</v>
      </c>
      <c r="V52" s="394">
        <f>'A4'!V52</f>
        <v>0</v>
      </c>
      <c r="W52" s="394">
        <f>'A4'!W52</f>
        <v>0</v>
      </c>
      <c r="X52" s="394">
        <f>'A4'!X52</f>
        <v>0</v>
      </c>
      <c r="Y52" s="394">
        <f>'A4'!Y52</f>
        <v>0</v>
      </c>
      <c r="Z52" s="394">
        <f>'A4'!Z52</f>
        <v>0</v>
      </c>
      <c r="AA52" s="394">
        <f>'A4'!AA52</f>
        <v>0</v>
      </c>
      <c r="AB52" s="394">
        <f>'A4'!AB52</f>
        <v>0</v>
      </c>
      <c r="AC52" s="394">
        <f>'A4'!AC52</f>
        <v>0</v>
      </c>
      <c r="AD52" s="394">
        <f>'A4'!AD52</f>
        <v>0</v>
      </c>
      <c r="AE52" s="394">
        <f>'A4'!AE52</f>
        <v>0</v>
      </c>
      <c r="AF52" s="394">
        <f>'A4'!AF52</f>
        <v>0</v>
      </c>
      <c r="AG52" s="394">
        <f>'A4'!AG52</f>
        <v>0</v>
      </c>
      <c r="AH52" s="394">
        <f>'A4'!AH52</f>
        <v>0</v>
      </c>
      <c r="AI52" s="394">
        <f>'A4'!AI52</f>
        <v>0</v>
      </c>
      <c r="AJ52" s="394">
        <f>'A4'!AJ52</f>
        <v>0</v>
      </c>
      <c r="AK52" s="394">
        <f>'A4'!AK52</f>
        <v>0</v>
      </c>
      <c r="AL52" s="394">
        <f>'A4'!AL52</f>
        <v>0</v>
      </c>
      <c r="AM52" s="394">
        <f>'A4'!AM52</f>
        <v>0</v>
      </c>
      <c r="AN52" s="394">
        <f>'A4'!AN52</f>
        <v>0</v>
      </c>
      <c r="AO52" s="394">
        <f>'A4'!AO52</f>
        <v>0</v>
      </c>
      <c r="AP52" s="394">
        <f>'A4'!AP52</f>
        <v>0</v>
      </c>
      <c r="AQ52" s="394">
        <f>'A4'!AQ52</f>
        <v>0</v>
      </c>
      <c r="AR52" s="394">
        <f>'A4'!AR52</f>
        <v>0</v>
      </c>
    </row>
    <row r="53" spans="1:56" s="14" customFormat="1" ht="18" customHeight="1">
      <c r="A53" s="78"/>
      <c r="B53" s="12"/>
      <c r="C53" s="105"/>
      <c r="D53" s="394">
        <f>'A4'!D53</f>
        <v>0</v>
      </c>
      <c r="E53" s="394">
        <f>'A4'!E53</f>
        <v>0</v>
      </c>
      <c r="F53" s="394">
        <f>'A4'!F53</f>
        <v>0</v>
      </c>
      <c r="G53" s="394">
        <f>'A4'!G53</f>
        <v>0</v>
      </c>
      <c r="H53" s="394">
        <f>'A4'!H53</f>
        <v>0</v>
      </c>
      <c r="I53" s="394">
        <f>'A4'!I53</f>
        <v>0</v>
      </c>
      <c r="J53" s="394">
        <f>'A4'!J53</f>
        <v>0</v>
      </c>
      <c r="K53" s="394">
        <f>'A4'!K53</f>
        <v>0</v>
      </c>
      <c r="L53" s="394">
        <f>'A4'!L53</f>
        <v>0</v>
      </c>
      <c r="M53" s="394">
        <f>'A4'!M53</f>
        <v>0</v>
      </c>
      <c r="N53" s="394">
        <f>'A4'!N53</f>
        <v>0</v>
      </c>
      <c r="O53" s="394">
        <f>'A4'!O53</f>
        <v>0</v>
      </c>
      <c r="P53" s="394">
        <f>'A4'!P53</f>
        <v>0</v>
      </c>
      <c r="Q53" s="394">
        <f>'A4'!Q53</f>
        <v>0</v>
      </c>
      <c r="R53" s="394">
        <f>'A4'!R53</f>
        <v>0</v>
      </c>
      <c r="S53" s="394">
        <f>'A4'!S53</f>
        <v>0</v>
      </c>
      <c r="T53" s="394">
        <f>'A4'!T53</f>
        <v>0</v>
      </c>
      <c r="U53" s="394">
        <f>'A4'!U53</f>
        <v>0</v>
      </c>
      <c r="V53" s="394">
        <f>'A4'!V53</f>
        <v>0</v>
      </c>
      <c r="W53" s="394">
        <f>'A4'!W53</f>
        <v>0</v>
      </c>
      <c r="X53" s="394">
        <f>'A4'!X53</f>
        <v>0</v>
      </c>
      <c r="Y53" s="394">
        <f>'A4'!Y53</f>
        <v>0</v>
      </c>
      <c r="Z53" s="394">
        <f>'A4'!Z53</f>
        <v>0</v>
      </c>
      <c r="AA53" s="394">
        <f>'A4'!AA53</f>
        <v>0</v>
      </c>
      <c r="AB53" s="394">
        <f>'A4'!AB53</f>
        <v>0</v>
      </c>
      <c r="AC53" s="394">
        <f>'A4'!AC53</f>
        <v>0</v>
      </c>
      <c r="AD53" s="394">
        <f>'A4'!AD53</f>
        <v>0</v>
      </c>
      <c r="AE53" s="394">
        <f>'A4'!AE53</f>
        <v>0</v>
      </c>
      <c r="AF53" s="394">
        <f>'A4'!AF53</f>
        <v>0</v>
      </c>
      <c r="AG53" s="394">
        <f>'A4'!AG53</f>
        <v>0</v>
      </c>
      <c r="AH53" s="394">
        <f>'A4'!AH53</f>
        <v>0</v>
      </c>
      <c r="AI53" s="394">
        <f>'A4'!AI53</f>
        <v>0</v>
      </c>
      <c r="AJ53" s="394">
        <f>'A4'!AJ53</f>
        <v>0</v>
      </c>
      <c r="AK53" s="394">
        <f>'A4'!AK53</f>
        <v>0</v>
      </c>
      <c r="AL53" s="394">
        <f>'A4'!AL53</f>
        <v>0</v>
      </c>
      <c r="AM53" s="394">
        <f>'A4'!AM53</f>
        <v>0</v>
      </c>
      <c r="AN53" s="394">
        <f>'A4'!AN53</f>
        <v>0</v>
      </c>
      <c r="AO53" s="394">
        <f>'A4'!AO53</f>
        <v>0</v>
      </c>
      <c r="AP53" s="394">
        <f>'A4'!AP53</f>
        <v>0</v>
      </c>
      <c r="AQ53" s="394">
        <f>'A4'!AQ53</f>
        <v>0</v>
      </c>
      <c r="AR53" s="394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4">
        <f>'A4'!D54</f>
        <v>0</v>
      </c>
      <c r="E54" s="394">
        <f>'A4'!E54</f>
        <v>0</v>
      </c>
      <c r="F54" s="394">
        <f>'A4'!F54</f>
        <v>0</v>
      </c>
      <c r="G54" s="394">
        <f>'A4'!G54</f>
        <v>0</v>
      </c>
      <c r="H54" s="394">
        <f>'A4'!H54</f>
        <v>0</v>
      </c>
      <c r="I54" s="394">
        <f>'A4'!I54</f>
        <v>0</v>
      </c>
      <c r="J54" s="394">
        <f>'A4'!J54</f>
        <v>0</v>
      </c>
      <c r="K54" s="394">
        <f>'A4'!K54</f>
        <v>0</v>
      </c>
      <c r="L54" s="394">
        <f>'A4'!L54</f>
        <v>0</v>
      </c>
      <c r="M54" s="394">
        <f>'A4'!M54</f>
        <v>0</v>
      </c>
      <c r="N54" s="394">
        <f>'A4'!N54</f>
        <v>0</v>
      </c>
      <c r="O54" s="394">
        <f>'A4'!O54</f>
        <v>0</v>
      </c>
      <c r="P54" s="394">
        <f>'A4'!P54</f>
        <v>0</v>
      </c>
      <c r="Q54" s="394">
        <f>'A4'!Q54</f>
        <v>0</v>
      </c>
      <c r="R54" s="394">
        <f>'A4'!R54</f>
        <v>0</v>
      </c>
      <c r="S54" s="394">
        <f>'A4'!S54</f>
        <v>0</v>
      </c>
      <c r="T54" s="394">
        <f>'A4'!T54</f>
        <v>0</v>
      </c>
      <c r="U54" s="394">
        <f>'A4'!U54</f>
        <v>0</v>
      </c>
      <c r="V54" s="394">
        <f>'A4'!V54</f>
        <v>0</v>
      </c>
      <c r="W54" s="394">
        <f>'A4'!W54</f>
        <v>0</v>
      </c>
      <c r="X54" s="394">
        <f>'A4'!X54</f>
        <v>0</v>
      </c>
      <c r="Y54" s="394">
        <f>'A4'!Y54</f>
        <v>0</v>
      </c>
      <c r="Z54" s="394">
        <f>'A4'!Z54</f>
        <v>0</v>
      </c>
      <c r="AA54" s="394">
        <f>'A4'!AA54</f>
        <v>0</v>
      </c>
      <c r="AB54" s="394">
        <f>'A4'!AB54</f>
        <v>0</v>
      </c>
      <c r="AC54" s="394">
        <f>'A4'!AC54</f>
        <v>0</v>
      </c>
      <c r="AD54" s="394">
        <f>'A4'!AD54</f>
        <v>0</v>
      </c>
      <c r="AE54" s="394">
        <f>'A4'!AE54</f>
        <v>0</v>
      </c>
      <c r="AF54" s="394">
        <f>'A4'!AF54</f>
        <v>0</v>
      </c>
      <c r="AG54" s="394">
        <f>'A4'!AG54</f>
        <v>0</v>
      </c>
      <c r="AH54" s="394">
        <f>'A4'!AH54</f>
        <v>0</v>
      </c>
      <c r="AI54" s="394">
        <f>'A4'!AI54</f>
        <v>0</v>
      </c>
      <c r="AJ54" s="394">
        <f>'A4'!AJ54</f>
        <v>0</v>
      </c>
      <c r="AK54" s="394">
        <f>'A4'!AK54</f>
        <v>0</v>
      </c>
      <c r="AL54" s="394">
        <f>'A4'!AL54</f>
        <v>0</v>
      </c>
      <c r="AM54" s="394">
        <f>'A4'!AM54</f>
        <v>0</v>
      </c>
      <c r="AN54" s="394">
        <f>'A4'!AN54</f>
        <v>0</v>
      </c>
      <c r="AO54" s="394">
        <f>'A4'!AO54</f>
        <v>0</v>
      </c>
      <c r="AP54" s="394">
        <f>'A4'!AP54</f>
        <v>0</v>
      </c>
      <c r="AQ54" s="394">
        <f>'A4'!AQ54</f>
        <v>0</v>
      </c>
      <c r="AR54" s="394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0">
        <f>'A4'!D55</f>
        <v>0</v>
      </c>
      <c r="E55" s="470">
        <f>'A4'!E55</f>
        <v>0</v>
      </c>
      <c r="F55" s="470">
        <f>'A4'!F55</f>
        <v>0</v>
      </c>
      <c r="G55" s="470">
        <f>'A4'!G55</f>
        <v>0</v>
      </c>
      <c r="H55" s="470">
        <f>'A4'!H55</f>
        <v>0</v>
      </c>
      <c r="I55" s="470">
        <f>'A4'!I55</f>
        <v>0</v>
      </c>
      <c r="J55" s="470">
        <f>'A4'!J55</f>
        <v>0</v>
      </c>
      <c r="K55" s="470">
        <f>'A4'!K55</f>
        <v>0</v>
      </c>
      <c r="L55" s="470">
        <f>'A4'!L55</f>
        <v>0</v>
      </c>
      <c r="M55" s="470">
        <f>'A4'!M55</f>
        <v>0</v>
      </c>
      <c r="N55" s="470">
        <f>'A4'!N55</f>
        <v>21.278495399999997</v>
      </c>
      <c r="O55" s="470">
        <f>'A4'!O55</f>
        <v>3.5569950700000006</v>
      </c>
      <c r="P55" s="470">
        <f>'A4'!P55</f>
        <v>0</v>
      </c>
      <c r="Q55" s="470">
        <f>'A4'!Q55</f>
        <v>0</v>
      </c>
      <c r="R55" s="470">
        <f>'A4'!R55</f>
        <v>6.5484589800000004</v>
      </c>
      <c r="S55" s="470">
        <f>'A4'!S55</f>
        <v>24.554498520000003</v>
      </c>
      <c r="T55" s="470">
        <f>'A4'!T55</f>
        <v>0</v>
      </c>
      <c r="U55" s="470">
        <f>'A4'!U55</f>
        <v>0</v>
      </c>
      <c r="V55" s="470">
        <f>'A4'!V55</f>
        <v>0</v>
      </c>
      <c r="W55" s="470">
        <f>'A4'!W55</f>
        <v>0</v>
      </c>
      <c r="X55" s="470">
        <f>'A4'!X55</f>
        <v>0</v>
      </c>
      <c r="Y55" s="470">
        <f>'A4'!Y55</f>
        <v>0.21756982</v>
      </c>
      <c r="Z55" s="470">
        <f>'A4'!Z55</f>
        <v>10.0883143</v>
      </c>
      <c r="AA55" s="470">
        <f>'A4'!AA55</f>
        <v>0</v>
      </c>
      <c r="AB55" s="470">
        <f>'A4'!AB55</f>
        <v>0</v>
      </c>
      <c r="AC55" s="470">
        <f>'A4'!AC55</f>
        <v>367.86625573999993</v>
      </c>
      <c r="AD55" s="470">
        <f>'A4'!AD55</f>
        <v>890.44611942000029</v>
      </c>
      <c r="AE55" s="470">
        <f>'A4'!AE55</f>
        <v>0</v>
      </c>
      <c r="AF55" s="470">
        <f>'A4'!AF55</f>
        <v>0</v>
      </c>
      <c r="AG55" s="470">
        <f>'A4'!AG55</f>
        <v>95.25641272</v>
      </c>
      <c r="AH55" s="470">
        <f>'A4'!AH55</f>
        <v>0</v>
      </c>
      <c r="AI55" s="470">
        <f>'A4'!AI55</f>
        <v>0</v>
      </c>
      <c r="AJ55" s="470">
        <f>'A4'!AJ55</f>
        <v>0</v>
      </c>
      <c r="AK55" s="470">
        <f>'A4'!AK55</f>
        <v>0</v>
      </c>
      <c r="AL55" s="470">
        <f>'A4'!AL55</f>
        <v>10.203381400000001</v>
      </c>
      <c r="AM55" s="470">
        <f>'A4'!AM55</f>
        <v>0</v>
      </c>
      <c r="AN55" s="470">
        <f>'A4'!AN55</f>
        <v>0</v>
      </c>
      <c r="AO55" s="470">
        <f>'A4'!AO55</f>
        <v>0</v>
      </c>
      <c r="AP55" s="470">
        <f>'A4'!AP55</f>
        <v>0</v>
      </c>
      <c r="AQ55" s="470">
        <f>'A4'!AQ55</f>
        <v>104.77566467000003</v>
      </c>
      <c r="AR55" s="470">
        <f>'A4'!AR55</f>
        <v>903.47546595000006</v>
      </c>
    </row>
    <row r="56" spans="1:56" s="14" customFormat="1" ht="18" customHeight="1">
      <c r="A56" s="77"/>
      <c r="B56" s="12" t="s">
        <v>330</v>
      </c>
      <c r="C56" s="75"/>
      <c r="D56" s="394">
        <f>'A4'!D56</f>
        <v>0</v>
      </c>
      <c r="E56" s="394">
        <f>'A4'!E56</f>
        <v>0</v>
      </c>
      <c r="F56" s="394">
        <f>'A4'!F56</f>
        <v>0</v>
      </c>
      <c r="G56" s="394">
        <f>'A4'!G56</f>
        <v>0</v>
      </c>
      <c r="H56" s="394">
        <f>'A4'!H56</f>
        <v>0</v>
      </c>
      <c r="I56" s="394">
        <f>'A4'!I56</f>
        <v>0</v>
      </c>
      <c r="J56" s="394">
        <f>'A4'!J56</f>
        <v>0</v>
      </c>
      <c r="K56" s="394">
        <f>'A4'!K56</f>
        <v>0</v>
      </c>
      <c r="L56" s="394">
        <f>'A4'!L56</f>
        <v>0</v>
      </c>
      <c r="M56" s="394">
        <f>'A4'!M56</f>
        <v>0</v>
      </c>
      <c r="N56" s="394">
        <f>'A4'!N56</f>
        <v>19.853065429999997</v>
      </c>
      <c r="O56" s="394">
        <f>'A4'!O56</f>
        <v>3.3814885100000005</v>
      </c>
      <c r="P56" s="394">
        <f>'A4'!P56</f>
        <v>0</v>
      </c>
      <c r="Q56" s="394">
        <f>'A4'!Q56</f>
        <v>0</v>
      </c>
      <c r="R56" s="394">
        <f>'A4'!R56</f>
        <v>0</v>
      </c>
      <c r="S56" s="394">
        <f>'A4'!S56</f>
        <v>0</v>
      </c>
      <c r="T56" s="394">
        <f>'A4'!T56</f>
        <v>0</v>
      </c>
      <c r="U56" s="394">
        <f>'A4'!U56</f>
        <v>0</v>
      </c>
      <c r="V56" s="394">
        <f>'A4'!V56</f>
        <v>0</v>
      </c>
      <c r="W56" s="394">
        <f>'A4'!W56</f>
        <v>0</v>
      </c>
      <c r="X56" s="394">
        <f>'A4'!X56</f>
        <v>0</v>
      </c>
      <c r="Y56" s="394">
        <f>'A4'!Y56</f>
        <v>0.21756982</v>
      </c>
      <c r="Z56" s="394">
        <f>'A4'!Z56</f>
        <v>3.8093402000000003</v>
      </c>
      <c r="AA56" s="394">
        <f>'A4'!AA56</f>
        <v>0</v>
      </c>
      <c r="AB56" s="394">
        <f>'A4'!AB56</f>
        <v>0</v>
      </c>
      <c r="AC56" s="394">
        <f>'A4'!AC56</f>
        <v>29.227613330000001</v>
      </c>
      <c r="AD56" s="394">
        <f>'A4'!AD56</f>
        <v>367.74360105999995</v>
      </c>
      <c r="AE56" s="394">
        <f>'A4'!AE56</f>
        <v>0</v>
      </c>
      <c r="AF56" s="394">
        <f>'A4'!AF56</f>
        <v>0</v>
      </c>
      <c r="AG56" s="394">
        <f>'A4'!AG56</f>
        <v>47.111057179999996</v>
      </c>
      <c r="AH56" s="394">
        <f>'A4'!AH56</f>
        <v>0</v>
      </c>
      <c r="AI56" s="394">
        <f>'A4'!AI56</f>
        <v>0</v>
      </c>
      <c r="AJ56" s="394">
        <f>'A4'!AJ56</f>
        <v>0</v>
      </c>
      <c r="AK56" s="394">
        <f>'A4'!AK56</f>
        <v>0</v>
      </c>
      <c r="AL56" s="394">
        <f>'A4'!AL56</f>
        <v>5.9859620000000009E-2</v>
      </c>
      <c r="AM56" s="394">
        <f>'A4'!AM56</f>
        <v>0</v>
      </c>
      <c r="AN56" s="394">
        <f>'A4'!AN56</f>
        <v>0</v>
      </c>
      <c r="AO56" s="394">
        <f>'A4'!AO56</f>
        <v>0</v>
      </c>
      <c r="AP56" s="394">
        <f>'A4'!AP56</f>
        <v>0</v>
      </c>
      <c r="AQ56" s="394">
        <f>'A4'!AQ56</f>
        <v>78.984979800000019</v>
      </c>
      <c r="AR56" s="394">
        <f>'A4'!AR56</f>
        <v>179.02427428999999</v>
      </c>
    </row>
    <row r="57" spans="1:56" s="14" customFormat="1" ht="18" customHeight="1">
      <c r="A57" s="78"/>
      <c r="B57" s="31" t="s">
        <v>175</v>
      </c>
      <c r="C57" s="75"/>
      <c r="D57" s="394">
        <f>'A4'!D57</f>
        <v>0</v>
      </c>
      <c r="E57" s="394">
        <f>'A4'!E57</f>
        <v>0</v>
      </c>
      <c r="F57" s="394">
        <f>'A4'!F57</f>
        <v>0</v>
      </c>
      <c r="G57" s="394">
        <f>'A4'!G57</f>
        <v>0</v>
      </c>
      <c r="H57" s="394">
        <f>'A4'!H57</f>
        <v>0</v>
      </c>
      <c r="I57" s="394">
        <f>'A4'!I57</f>
        <v>0</v>
      </c>
      <c r="J57" s="394">
        <f>'A4'!J57</f>
        <v>0</v>
      </c>
      <c r="K57" s="394">
        <f>'A4'!K57</f>
        <v>0</v>
      </c>
      <c r="L57" s="394">
        <f>'A4'!L57</f>
        <v>0</v>
      </c>
      <c r="M57" s="394">
        <f>'A4'!M57</f>
        <v>0</v>
      </c>
      <c r="N57" s="394">
        <f>'A4'!N57</f>
        <v>0</v>
      </c>
      <c r="O57" s="394">
        <f>'A4'!O57</f>
        <v>0</v>
      </c>
      <c r="P57" s="394">
        <f>'A4'!P57</f>
        <v>0</v>
      </c>
      <c r="Q57" s="394">
        <f>'A4'!Q57</f>
        <v>0</v>
      </c>
      <c r="R57" s="394">
        <f>'A4'!R57</f>
        <v>0</v>
      </c>
      <c r="S57" s="394">
        <f>'A4'!S57</f>
        <v>0</v>
      </c>
      <c r="T57" s="394">
        <f>'A4'!T57</f>
        <v>0</v>
      </c>
      <c r="U57" s="394">
        <f>'A4'!U57</f>
        <v>0</v>
      </c>
      <c r="V57" s="394">
        <f>'A4'!V57</f>
        <v>0</v>
      </c>
      <c r="W57" s="394">
        <f>'A4'!W57</f>
        <v>0</v>
      </c>
      <c r="X57" s="394">
        <f>'A4'!X57</f>
        <v>0</v>
      </c>
      <c r="Y57" s="394">
        <f>'A4'!Y57</f>
        <v>0</v>
      </c>
      <c r="Z57" s="394">
        <f>'A4'!Z57</f>
        <v>0</v>
      </c>
      <c r="AA57" s="394">
        <f>'A4'!AA57</f>
        <v>0</v>
      </c>
      <c r="AB57" s="394">
        <f>'A4'!AB57</f>
        <v>0</v>
      </c>
      <c r="AC57" s="394">
        <f>'A4'!AC57</f>
        <v>0</v>
      </c>
      <c r="AD57" s="394">
        <f>'A4'!AD57</f>
        <v>3.5826949999999997</v>
      </c>
      <c r="AE57" s="394">
        <f>'A4'!AE57</f>
        <v>0</v>
      </c>
      <c r="AF57" s="394">
        <f>'A4'!AF57</f>
        <v>0</v>
      </c>
      <c r="AG57" s="394">
        <f>'A4'!AG57</f>
        <v>0</v>
      </c>
      <c r="AH57" s="394">
        <f>'A4'!AH57</f>
        <v>0</v>
      </c>
      <c r="AI57" s="394">
        <f>'A4'!AI57</f>
        <v>0</v>
      </c>
      <c r="AJ57" s="394">
        <f>'A4'!AJ57</f>
        <v>0</v>
      </c>
      <c r="AK57" s="394">
        <f>'A4'!AK57</f>
        <v>0</v>
      </c>
      <c r="AL57" s="394">
        <f>'A4'!AL57</f>
        <v>0</v>
      </c>
      <c r="AM57" s="394">
        <f>'A4'!AM57</f>
        <v>0</v>
      </c>
      <c r="AN57" s="394">
        <f>'A4'!AN57</f>
        <v>0</v>
      </c>
      <c r="AO57" s="394">
        <f>'A4'!AO57</f>
        <v>0</v>
      </c>
      <c r="AP57" s="394">
        <f>'A4'!AP57</f>
        <v>0</v>
      </c>
      <c r="AQ57" s="394">
        <f>'A4'!AQ57</f>
        <v>0.40812656000000003</v>
      </c>
      <c r="AR57" s="394">
        <f>'A4'!AR57</f>
        <v>118.47734889999998</v>
      </c>
    </row>
    <row r="58" spans="1:56" s="14" customFormat="1" ht="18" customHeight="1">
      <c r="A58" s="78"/>
      <c r="B58" s="31" t="s">
        <v>176</v>
      </c>
      <c r="C58" s="75"/>
      <c r="D58" s="394">
        <f>'A4'!D58</f>
        <v>0</v>
      </c>
      <c r="E58" s="394">
        <f>'A4'!E58</f>
        <v>0</v>
      </c>
      <c r="F58" s="394">
        <f>'A4'!F58</f>
        <v>0</v>
      </c>
      <c r="G58" s="394">
        <f>'A4'!G58</f>
        <v>0</v>
      </c>
      <c r="H58" s="394">
        <f>'A4'!H58</f>
        <v>0</v>
      </c>
      <c r="I58" s="394">
        <f>'A4'!I58</f>
        <v>0</v>
      </c>
      <c r="J58" s="394">
        <f>'A4'!J58</f>
        <v>0</v>
      </c>
      <c r="K58" s="394">
        <f>'A4'!K58</f>
        <v>0</v>
      </c>
      <c r="L58" s="394">
        <f>'A4'!L58</f>
        <v>0</v>
      </c>
      <c r="M58" s="394">
        <f>'A4'!M58</f>
        <v>0</v>
      </c>
      <c r="N58" s="394">
        <f>'A4'!N58</f>
        <v>19.853065429999997</v>
      </c>
      <c r="O58" s="394">
        <f>'A4'!O58</f>
        <v>3.3814885100000005</v>
      </c>
      <c r="P58" s="394">
        <f>'A4'!P58</f>
        <v>0</v>
      </c>
      <c r="Q58" s="394">
        <f>'A4'!Q58</f>
        <v>0</v>
      </c>
      <c r="R58" s="394">
        <f>'A4'!R58</f>
        <v>0</v>
      </c>
      <c r="S58" s="394">
        <f>'A4'!S58</f>
        <v>0</v>
      </c>
      <c r="T58" s="394">
        <f>'A4'!T58</f>
        <v>0</v>
      </c>
      <c r="U58" s="394">
        <f>'A4'!U58</f>
        <v>0</v>
      </c>
      <c r="V58" s="394">
        <f>'A4'!V58</f>
        <v>0</v>
      </c>
      <c r="W58" s="394">
        <f>'A4'!W58</f>
        <v>0</v>
      </c>
      <c r="X58" s="394">
        <f>'A4'!X58</f>
        <v>0</v>
      </c>
      <c r="Y58" s="394">
        <f>'A4'!Y58</f>
        <v>0.21756982</v>
      </c>
      <c r="Z58" s="394">
        <f>'A4'!Z58</f>
        <v>3.8093402000000003</v>
      </c>
      <c r="AA58" s="394">
        <f>'A4'!AA58</f>
        <v>0</v>
      </c>
      <c r="AB58" s="394">
        <f>'A4'!AB58</f>
        <v>0</v>
      </c>
      <c r="AC58" s="394">
        <f>'A4'!AC58</f>
        <v>29.227613330000001</v>
      </c>
      <c r="AD58" s="394">
        <f>'A4'!AD58</f>
        <v>364.16090605999995</v>
      </c>
      <c r="AE58" s="394">
        <f>'A4'!AE58</f>
        <v>0</v>
      </c>
      <c r="AF58" s="394">
        <f>'A4'!AF58</f>
        <v>0</v>
      </c>
      <c r="AG58" s="394">
        <f>'A4'!AG58</f>
        <v>47.111057179999996</v>
      </c>
      <c r="AH58" s="394">
        <f>'A4'!AH58</f>
        <v>0</v>
      </c>
      <c r="AI58" s="394">
        <f>'A4'!AI58</f>
        <v>0</v>
      </c>
      <c r="AJ58" s="394">
        <f>'A4'!AJ58</f>
        <v>0</v>
      </c>
      <c r="AK58" s="394">
        <f>'A4'!AK58</f>
        <v>0</v>
      </c>
      <c r="AL58" s="394">
        <f>'A4'!AL58</f>
        <v>5.9859620000000009E-2</v>
      </c>
      <c r="AM58" s="394">
        <f>'A4'!AM58</f>
        <v>0</v>
      </c>
      <c r="AN58" s="394">
        <f>'A4'!AN58</f>
        <v>0</v>
      </c>
      <c r="AO58" s="394">
        <f>'A4'!AO58</f>
        <v>0</v>
      </c>
      <c r="AP58" s="394">
        <f>'A4'!AP58</f>
        <v>0</v>
      </c>
      <c r="AQ58" s="394">
        <f>'A4'!AQ58</f>
        <v>78.57685324000002</v>
      </c>
      <c r="AR58" s="394">
        <f>'A4'!AR58</f>
        <v>60.546925389999998</v>
      </c>
    </row>
    <row r="59" spans="1:56" s="14" customFormat="1" ht="18" customHeight="1">
      <c r="A59" s="78"/>
      <c r="B59" s="12" t="s">
        <v>177</v>
      </c>
      <c r="C59" s="75"/>
      <c r="D59" s="394">
        <f>'A4'!D59</f>
        <v>0</v>
      </c>
      <c r="E59" s="394">
        <f>'A4'!E59</f>
        <v>0</v>
      </c>
      <c r="F59" s="394">
        <f>'A4'!F59</f>
        <v>0</v>
      </c>
      <c r="G59" s="394">
        <f>'A4'!G59</f>
        <v>0</v>
      </c>
      <c r="H59" s="394">
        <f>'A4'!H59</f>
        <v>0</v>
      </c>
      <c r="I59" s="394">
        <f>'A4'!I59</f>
        <v>0</v>
      </c>
      <c r="J59" s="394">
        <f>'A4'!J59</f>
        <v>0</v>
      </c>
      <c r="K59" s="394">
        <f>'A4'!K59</f>
        <v>0</v>
      </c>
      <c r="L59" s="394">
        <f>'A4'!L59</f>
        <v>0</v>
      </c>
      <c r="M59" s="394">
        <f>'A4'!M59</f>
        <v>0</v>
      </c>
      <c r="N59" s="394">
        <f>'A4'!N59</f>
        <v>1.4254299699999999</v>
      </c>
      <c r="O59" s="394">
        <f>'A4'!O59</f>
        <v>7.5788990000000001E-2</v>
      </c>
      <c r="P59" s="394">
        <f>'A4'!P59</f>
        <v>0</v>
      </c>
      <c r="Q59" s="394">
        <f>'A4'!Q59</f>
        <v>0</v>
      </c>
      <c r="R59" s="394">
        <f>'A4'!R59</f>
        <v>6.5484589800000004</v>
      </c>
      <c r="S59" s="394">
        <f>'A4'!S59</f>
        <v>24.554498520000003</v>
      </c>
      <c r="T59" s="394">
        <f>'A4'!T59</f>
        <v>0</v>
      </c>
      <c r="U59" s="394">
        <f>'A4'!U59</f>
        <v>0</v>
      </c>
      <c r="V59" s="394">
        <f>'A4'!V59</f>
        <v>0</v>
      </c>
      <c r="W59" s="394">
        <f>'A4'!W59</f>
        <v>0</v>
      </c>
      <c r="X59" s="394">
        <f>'A4'!X59</f>
        <v>0</v>
      </c>
      <c r="Y59" s="394">
        <f>'A4'!Y59</f>
        <v>0</v>
      </c>
      <c r="Z59" s="394">
        <f>'A4'!Z59</f>
        <v>6.2789740999999992</v>
      </c>
      <c r="AA59" s="394">
        <f>'A4'!AA59</f>
        <v>0</v>
      </c>
      <c r="AB59" s="394">
        <f>'A4'!AB59</f>
        <v>0</v>
      </c>
      <c r="AC59" s="394">
        <f>'A4'!AC59</f>
        <v>276.79329139999993</v>
      </c>
      <c r="AD59" s="394">
        <f>'A4'!AD59</f>
        <v>268.74564062999997</v>
      </c>
      <c r="AE59" s="394">
        <f>'A4'!AE59</f>
        <v>0</v>
      </c>
      <c r="AF59" s="394">
        <f>'A4'!AF59</f>
        <v>0</v>
      </c>
      <c r="AG59" s="394">
        <f>'A4'!AG59</f>
        <v>48.145355540000004</v>
      </c>
      <c r="AH59" s="394">
        <f>'A4'!AH59</f>
        <v>0</v>
      </c>
      <c r="AI59" s="394">
        <f>'A4'!AI59</f>
        <v>0</v>
      </c>
      <c r="AJ59" s="394">
        <f>'A4'!AJ59</f>
        <v>0</v>
      </c>
      <c r="AK59" s="394">
        <f>'A4'!AK59</f>
        <v>0</v>
      </c>
      <c r="AL59" s="394">
        <f>'A4'!AL59</f>
        <v>7.13065631</v>
      </c>
      <c r="AM59" s="394">
        <f>'A4'!AM59</f>
        <v>0</v>
      </c>
      <c r="AN59" s="394">
        <f>'A4'!AN59</f>
        <v>0</v>
      </c>
      <c r="AO59" s="394">
        <f>'A4'!AO59</f>
        <v>0</v>
      </c>
      <c r="AP59" s="394">
        <f>'A4'!AP59</f>
        <v>0</v>
      </c>
      <c r="AQ59" s="394">
        <f>'A4'!AQ59</f>
        <v>4.9921621699999985</v>
      </c>
      <c r="AR59" s="394">
        <f>'A4'!AR59</f>
        <v>702.55559842000002</v>
      </c>
    </row>
    <row r="60" spans="1:56" s="14" customFormat="1" ht="18" customHeight="1">
      <c r="A60" s="78"/>
      <c r="B60" s="31" t="s">
        <v>175</v>
      </c>
      <c r="C60" s="75"/>
      <c r="D60" s="394">
        <f>'A4'!D60</f>
        <v>0</v>
      </c>
      <c r="E60" s="394">
        <f>'A4'!E60</f>
        <v>0</v>
      </c>
      <c r="F60" s="394">
        <f>'A4'!F60</f>
        <v>0</v>
      </c>
      <c r="G60" s="394">
        <f>'A4'!G60</f>
        <v>0</v>
      </c>
      <c r="H60" s="394">
        <f>'A4'!H60</f>
        <v>0</v>
      </c>
      <c r="I60" s="394">
        <f>'A4'!I60</f>
        <v>0</v>
      </c>
      <c r="J60" s="394">
        <f>'A4'!J60</f>
        <v>0</v>
      </c>
      <c r="K60" s="394">
        <f>'A4'!K60</f>
        <v>0</v>
      </c>
      <c r="L60" s="394">
        <f>'A4'!L60</f>
        <v>0</v>
      </c>
      <c r="M60" s="394">
        <f>'A4'!M60</f>
        <v>0</v>
      </c>
      <c r="N60" s="394">
        <f>'A4'!N60</f>
        <v>0</v>
      </c>
      <c r="O60" s="394">
        <f>'A4'!O60</f>
        <v>0</v>
      </c>
      <c r="P60" s="394">
        <f>'A4'!P60</f>
        <v>0</v>
      </c>
      <c r="Q60" s="394">
        <f>'A4'!Q60</f>
        <v>0</v>
      </c>
      <c r="R60" s="394">
        <f>'A4'!R60</f>
        <v>0</v>
      </c>
      <c r="S60" s="394">
        <f>'A4'!S60</f>
        <v>0</v>
      </c>
      <c r="T60" s="394">
        <f>'A4'!T60</f>
        <v>0</v>
      </c>
      <c r="U60" s="394">
        <f>'A4'!U60</f>
        <v>0</v>
      </c>
      <c r="V60" s="394">
        <f>'A4'!V60</f>
        <v>0</v>
      </c>
      <c r="W60" s="394">
        <f>'A4'!W60</f>
        <v>0</v>
      </c>
      <c r="X60" s="394">
        <f>'A4'!X60</f>
        <v>0</v>
      </c>
      <c r="Y60" s="394">
        <f>'A4'!Y60</f>
        <v>0</v>
      </c>
      <c r="Z60" s="394">
        <f>'A4'!Z60</f>
        <v>0</v>
      </c>
      <c r="AA60" s="394">
        <f>'A4'!AA60</f>
        <v>0</v>
      </c>
      <c r="AB60" s="394">
        <f>'A4'!AB60</f>
        <v>0</v>
      </c>
      <c r="AC60" s="394">
        <f>'A4'!AC60</f>
        <v>0</v>
      </c>
      <c r="AD60" s="394">
        <f>'A4'!AD60</f>
        <v>209.57294997999998</v>
      </c>
      <c r="AE60" s="394">
        <f>'A4'!AE60</f>
        <v>0</v>
      </c>
      <c r="AF60" s="394">
        <f>'A4'!AF60</f>
        <v>0</v>
      </c>
      <c r="AG60" s="394">
        <f>'A4'!AG60</f>
        <v>0</v>
      </c>
      <c r="AH60" s="394">
        <f>'A4'!AH60</f>
        <v>0</v>
      </c>
      <c r="AI60" s="394">
        <f>'A4'!AI60</f>
        <v>0</v>
      </c>
      <c r="AJ60" s="394">
        <f>'A4'!AJ60</f>
        <v>0</v>
      </c>
      <c r="AK60" s="394">
        <f>'A4'!AK60</f>
        <v>0</v>
      </c>
      <c r="AL60" s="394">
        <f>'A4'!AL60</f>
        <v>0</v>
      </c>
      <c r="AM60" s="394">
        <f>'A4'!AM60</f>
        <v>0</v>
      </c>
      <c r="AN60" s="394">
        <f>'A4'!AN60</f>
        <v>0</v>
      </c>
      <c r="AO60" s="394">
        <f>'A4'!AO60</f>
        <v>0</v>
      </c>
      <c r="AP60" s="394">
        <f>'A4'!AP60</f>
        <v>0</v>
      </c>
      <c r="AQ60" s="394">
        <f>'A4'!AQ60</f>
        <v>0</v>
      </c>
      <c r="AR60" s="394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4">
        <f>'A4'!D61</f>
        <v>0</v>
      </c>
      <c r="E61" s="394">
        <f>'A4'!E61</f>
        <v>0</v>
      </c>
      <c r="F61" s="394">
        <f>'A4'!F61</f>
        <v>0</v>
      </c>
      <c r="G61" s="394">
        <f>'A4'!G61</f>
        <v>0</v>
      </c>
      <c r="H61" s="394">
        <f>'A4'!H61</f>
        <v>0</v>
      </c>
      <c r="I61" s="394">
        <f>'A4'!I61</f>
        <v>0</v>
      </c>
      <c r="J61" s="394">
        <f>'A4'!J61</f>
        <v>0</v>
      </c>
      <c r="K61" s="394">
        <f>'A4'!K61</f>
        <v>0</v>
      </c>
      <c r="L61" s="394">
        <f>'A4'!L61</f>
        <v>0</v>
      </c>
      <c r="M61" s="394">
        <f>'A4'!M61</f>
        <v>0</v>
      </c>
      <c r="N61" s="394">
        <f>'A4'!N61</f>
        <v>1.4254299699999999</v>
      </c>
      <c r="O61" s="394">
        <f>'A4'!O61</f>
        <v>7.5788990000000001E-2</v>
      </c>
      <c r="P61" s="394">
        <f>'A4'!P61</f>
        <v>0</v>
      </c>
      <c r="Q61" s="394">
        <f>'A4'!Q61</f>
        <v>0</v>
      </c>
      <c r="R61" s="394">
        <f>'A4'!R61</f>
        <v>6.5484589800000004</v>
      </c>
      <c r="S61" s="394">
        <f>'A4'!S61</f>
        <v>24.554498520000003</v>
      </c>
      <c r="T61" s="394">
        <f>'A4'!T61</f>
        <v>0</v>
      </c>
      <c r="U61" s="394">
        <f>'A4'!U61</f>
        <v>0</v>
      </c>
      <c r="V61" s="394">
        <f>'A4'!V61</f>
        <v>0</v>
      </c>
      <c r="W61" s="394">
        <f>'A4'!W61</f>
        <v>0</v>
      </c>
      <c r="X61" s="394">
        <f>'A4'!X61</f>
        <v>0</v>
      </c>
      <c r="Y61" s="394">
        <f>'A4'!Y61</f>
        <v>0</v>
      </c>
      <c r="Z61" s="394">
        <f>'A4'!Z61</f>
        <v>6.2789740999999992</v>
      </c>
      <c r="AA61" s="394">
        <f>'A4'!AA61</f>
        <v>0</v>
      </c>
      <c r="AB61" s="394">
        <f>'A4'!AB61</f>
        <v>0</v>
      </c>
      <c r="AC61" s="394">
        <f>'A4'!AC61</f>
        <v>276.79329139999993</v>
      </c>
      <c r="AD61" s="394">
        <f>'A4'!AD61</f>
        <v>59.172690650000007</v>
      </c>
      <c r="AE61" s="394">
        <f>'A4'!AE61</f>
        <v>0</v>
      </c>
      <c r="AF61" s="394">
        <f>'A4'!AF61</f>
        <v>0</v>
      </c>
      <c r="AG61" s="394">
        <f>'A4'!AG61</f>
        <v>48.145355540000004</v>
      </c>
      <c r="AH61" s="394">
        <f>'A4'!AH61</f>
        <v>0</v>
      </c>
      <c r="AI61" s="394">
        <f>'A4'!AI61</f>
        <v>0</v>
      </c>
      <c r="AJ61" s="394">
        <f>'A4'!AJ61</f>
        <v>0</v>
      </c>
      <c r="AK61" s="394">
        <f>'A4'!AK61</f>
        <v>0</v>
      </c>
      <c r="AL61" s="394">
        <f>'A4'!AL61</f>
        <v>7.13065631</v>
      </c>
      <c r="AM61" s="394">
        <f>'A4'!AM61</f>
        <v>0</v>
      </c>
      <c r="AN61" s="394">
        <f>'A4'!AN61</f>
        <v>0</v>
      </c>
      <c r="AO61" s="394">
        <f>'A4'!AO61</f>
        <v>0</v>
      </c>
      <c r="AP61" s="394">
        <f>'A4'!AP61</f>
        <v>0</v>
      </c>
      <c r="AQ61" s="394">
        <f>'A4'!AQ61</f>
        <v>4.9921621699999985</v>
      </c>
      <c r="AR61" s="394">
        <f>'A4'!AR61</f>
        <v>702.55559842000002</v>
      </c>
    </row>
    <row r="62" spans="1:56" s="14" customFormat="1" ht="18" customHeight="1">
      <c r="A62" s="77"/>
      <c r="B62" s="466" t="s">
        <v>327</v>
      </c>
      <c r="C62" s="75"/>
      <c r="D62" s="394">
        <f>'A4'!D62</f>
        <v>0</v>
      </c>
      <c r="E62" s="394">
        <f>'A4'!E62</f>
        <v>0</v>
      </c>
      <c r="F62" s="394">
        <f>'A4'!F62</f>
        <v>0</v>
      </c>
      <c r="G62" s="394">
        <f>'A4'!G62</f>
        <v>0</v>
      </c>
      <c r="H62" s="394">
        <f>'A4'!H62</f>
        <v>0</v>
      </c>
      <c r="I62" s="394">
        <f>'A4'!I62</f>
        <v>0</v>
      </c>
      <c r="J62" s="394">
        <f>'A4'!J62</f>
        <v>0</v>
      </c>
      <c r="K62" s="394">
        <f>'A4'!K62</f>
        <v>0</v>
      </c>
      <c r="L62" s="394">
        <f>'A4'!L62</f>
        <v>0</v>
      </c>
      <c r="M62" s="394">
        <f>'A4'!M62</f>
        <v>0</v>
      </c>
      <c r="N62" s="394">
        <f>'A4'!N62</f>
        <v>0</v>
      </c>
      <c r="O62" s="394">
        <f>'A4'!O62</f>
        <v>0</v>
      </c>
      <c r="P62" s="394">
        <f>'A4'!P62</f>
        <v>0</v>
      </c>
      <c r="Q62" s="394">
        <f>'A4'!Q62</f>
        <v>0</v>
      </c>
      <c r="R62" s="394">
        <f>'A4'!R62</f>
        <v>0</v>
      </c>
      <c r="S62" s="394">
        <f>'A4'!S62</f>
        <v>0</v>
      </c>
      <c r="T62" s="394">
        <f>'A4'!T62</f>
        <v>0</v>
      </c>
      <c r="U62" s="394">
        <f>'A4'!U62</f>
        <v>0</v>
      </c>
      <c r="V62" s="394">
        <f>'A4'!V62</f>
        <v>0</v>
      </c>
      <c r="W62" s="394">
        <f>'A4'!W62</f>
        <v>0</v>
      </c>
      <c r="X62" s="394">
        <f>'A4'!X62</f>
        <v>0</v>
      </c>
      <c r="Y62" s="394">
        <f>'A4'!Y62</f>
        <v>0</v>
      </c>
      <c r="Z62" s="394">
        <f>'A4'!Z62</f>
        <v>0</v>
      </c>
      <c r="AA62" s="394">
        <f>'A4'!AA62</f>
        <v>0</v>
      </c>
      <c r="AB62" s="394">
        <f>'A4'!AB62</f>
        <v>0</v>
      </c>
      <c r="AC62" s="394">
        <f>'A4'!AC62</f>
        <v>0</v>
      </c>
      <c r="AD62" s="394">
        <f>'A4'!AD62</f>
        <v>0</v>
      </c>
      <c r="AE62" s="394">
        <f>'A4'!AE62</f>
        <v>0</v>
      </c>
      <c r="AF62" s="394">
        <f>'A4'!AF62</f>
        <v>0</v>
      </c>
      <c r="AG62" s="394">
        <f>'A4'!AG62</f>
        <v>0</v>
      </c>
      <c r="AH62" s="394">
        <f>'A4'!AH62</f>
        <v>0</v>
      </c>
      <c r="AI62" s="394">
        <f>'A4'!AI62</f>
        <v>0</v>
      </c>
      <c r="AJ62" s="394">
        <f>'A4'!AJ62</f>
        <v>0</v>
      </c>
      <c r="AK62" s="394">
        <f>'A4'!AK62</f>
        <v>0</v>
      </c>
      <c r="AL62" s="394">
        <f>'A4'!AL62</f>
        <v>0</v>
      </c>
      <c r="AM62" s="394">
        <f>'A4'!AM62</f>
        <v>0</v>
      </c>
      <c r="AN62" s="394">
        <f>'A4'!AN62</f>
        <v>0</v>
      </c>
      <c r="AO62" s="394">
        <f>'A4'!AO62</f>
        <v>0</v>
      </c>
      <c r="AP62" s="394">
        <f>'A4'!AP62</f>
        <v>0</v>
      </c>
      <c r="AQ62" s="394">
        <f>'A4'!AQ62</f>
        <v>0</v>
      </c>
      <c r="AR62" s="394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4">
        <f>'A4'!D63</f>
        <v>0</v>
      </c>
      <c r="E63" s="394">
        <f>'A4'!E63</f>
        <v>0</v>
      </c>
      <c r="F63" s="394">
        <f>'A4'!F63</f>
        <v>0</v>
      </c>
      <c r="G63" s="394">
        <f>'A4'!G63</f>
        <v>0</v>
      </c>
      <c r="H63" s="394">
        <f>'A4'!H63</f>
        <v>0</v>
      </c>
      <c r="I63" s="394">
        <f>'A4'!I63</f>
        <v>0</v>
      </c>
      <c r="J63" s="394">
        <f>'A4'!J63</f>
        <v>0</v>
      </c>
      <c r="K63" s="394">
        <f>'A4'!K63</f>
        <v>0</v>
      </c>
      <c r="L63" s="394">
        <f>'A4'!L63</f>
        <v>0</v>
      </c>
      <c r="M63" s="394">
        <f>'A4'!M63</f>
        <v>0</v>
      </c>
      <c r="N63" s="394">
        <f>'A4'!N63</f>
        <v>0</v>
      </c>
      <c r="O63" s="394">
        <f>'A4'!O63</f>
        <v>0</v>
      </c>
      <c r="P63" s="394">
        <f>'A4'!P63</f>
        <v>0</v>
      </c>
      <c r="Q63" s="394">
        <f>'A4'!Q63</f>
        <v>0</v>
      </c>
      <c r="R63" s="394">
        <f>'A4'!R63</f>
        <v>0</v>
      </c>
      <c r="S63" s="394">
        <f>'A4'!S63</f>
        <v>0</v>
      </c>
      <c r="T63" s="394">
        <f>'A4'!T63</f>
        <v>0</v>
      </c>
      <c r="U63" s="394">
        <f>'A4'!U63</f>
        <v>0</v>
      </c>
      <c r="V63" s="394">
        <f>'A4'!V63</f>
        <v>0</v>
      </c>
      <c r="W63" s="394">
        <f>'A4'!W63</f>
        <v>0</v>
      </c>
      <c r="X63" s="394">
        <f>'A4'!X63</f>
        <v>0</v>
      </c>
      <c r="Y63" s="394">
        <f>'A4'!Y63</f>
        <v>0</v>
      </c>
      <c r="Z63" s="394">
        <f>'A4'!Z63</f>
        <v>0</v>
      </c>
      <c r="AA63" s="394">
        <f>'A4'!AA63</f>
        <v>0</v>
      </c>
      <c r="AB63" s="394">
        <f>'A4'!AB63</f>
        <v>0</v>
      </c>
      <c r="AC63" s="394">
        <f>'A4'!AC63</f>
        <v>0</v>
      </c>
      <c r="AD63" s="394">
        <f>'A4'!AD63</f>
        <v>0</v>
      </c>
      <c r="AE63" s="394">
        <f>'A4'!AE63</f>
        <v>0</v>
      </c>
      <c r="AF63" s="394">
        <f>'A4'!AF63</f>
        <v>0</v>
      </c>
      <c r="AG63" s="394">
        <f>'A4'!AG63</f>
        <v>0</v>
      </c>
      <c r="AH63" s="394">
        <f>'A4'!AH63</f>
        <v>0</v>
      </c>
      <c r="AI63" s="394">
        <f>'A4'!AI63</f>
        <v>0</v>
      </c>
      <c r="AJ63" s="394">
        <f>'A4'!AJ63</f>
        <v>0</v>
      </c>
      <c r="AK63" s="394">
        <f>'A4'!AK63</f>
        <v>0</v>
      </c>
      <c r="AL63" s="394">
        <f>'A4'!AL63</f>
        <v>0</v>
      </c>
      <c r="AM63" s="394">
        <f>'A4'!AM63</f>
        <v>0</v>
      </c>
      <c r="AN63" s="394">
        <f>'A4'!AN63</f>
        <v>0</v>
      </c>
      <c r="AO63" s="394">
        <f>'A4'!AO63</f>
        <v>0</v>
      </c>
      <c r="AP63" s="394">
        <f>'A4'!AP63</f>
        <v>0</v>
      </c>
      <c r="AQ63" s="394">
        <f>'A4'!AQ63</f>
        <v>0</v>
      </c>
      <c r="AR63" s="394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4">
        <f>'A4'!D64</f>
        <v>0</v>
      </c>
      <c r="E64" s="394">
        <f>'A4'!E64</f>
        <v>0</v>
      </c>
      <c r="F64" s="394">
        <f>'A4'!F64</f>
        <v>0</v>
      </c>
      <c r="G64" s="394">
        <f>'A4'!G64</f>
        <v>0</v>
      </c>
      <c r="H64" s="394">
        <f>'A4'!H64</f>
        <v>0</v>
      </c>
      <c r="I64" s="394">
        <f>'A4'!I64</f>
        <v>0</v>
      </c>
      <c r="J64" s="394">
        <f>'A4'!J64</f>
        <v>0</v>
      </c>
      <c r="K64" s="394">
        <f>'A4'!K64</f>
        <v>0</v>
      </c>
      <c r="L64" s="394">
        <f>'A4'!L64</f>
        <v>0</v>
      </c>
      <c r="M64" s="394">
        <f>'A4'!M64</f>
        <v>0</v>
      </c>
      <c r="N64" s="394">
        <f>'A4'!N64</f>
        <v>0</v>
      </c>
      <c r="O64" s="394">
        <f>'A4'!O64</f>
        <v>0</v>
      </c>
      <c r="P64" s="394">
        <f>'A4'!P64</f>
        <v>0</v>
      </c>
      <c r="Q64" s="394">
        <f>'A4'!Q64</f>
        <v>0</v>
      </c>
      <c r="R64" s="394">
        <f>'A4'!R64</f>
        <v>0</v>
      </c>
      <c r="S64" s="394">
        <f>'A4'!S64</f>
        <v>0</v>
      </c>
      <c r="T64" s="394">
        <f>'A4'!T64</f>
        <v>0</v>
      </c>
      <c r="U64" s="394">
        <f>'A4'!U64</f>
        <v>0</v>
      </c>
      <c r="V64" s="394">
        <f>'A4'!V64</f>
        <v>0</v>
      </c>
      <c r="W64" s="394">
        <f>'A4'!W64</f>
        <v>0</v>
      </c>
      <c r="X64" s="394">
        <f>'A4'!X64</f>
        <v>0</v>
      </c>
      <c r="Y64" s="394">
        <f>'A4'!Y64</f>
        <v>0</v>
      </c>
      <c r="Z64" s="394">
        <f>'A4'!Z64</f>
        <v>0</v>
      </c>
      <c r="AA64" s="394">
        <f>'A4'!AA64</f>
        <v>0</v>
      </c>
      <c r="AB64" s="394">
        <f>'A4'!AB64</f>
        <v>0</v>
      </c>
      <c r="AC64" s="394">
        <f>'A4'!AC64</f>
        <v>0</v>
      </c>
      <c r="AD64" s="394">
        <f>'A4'!AD64</f>
        <v>0</v>
      </c>
      <c r="AE64" s="394">
        <f>'A4'!AE64</f>
        <v>0</v>
      </c>
      <c r="AF64" s="394">
        <f>'A4'!AF64</f>
        <v>0</v>
      </c>
      <c r="AG64" s="394">
        <f>'A4'!AG64</f>
        <v>0</v>
      </c>
      <c r="AH64" s="394">
        <f>'A4'!AH64</f>
        <v>0</v>
      </c>
      <c r="AI64" s="394">
        <f>'A4'!AI64</f>
        <v>0</v>
      </c>
      <c r="AJ64" s="394">
        <f>'A4'!AJ64</f>
        <v>0</v>
      </c>
      <c r="AK64" s="394">
        <f>'A4'!AK64</f>
        <v>0</v>
      </c>
      <c r="AL64" s="394">
        <f>'A4'!AL64</f>
        <v>0</v>
      </c>
      <c r="AM64" s="394">
        <f>'A4'!AM64</f>
        <v>0</v>
      </c>
      <c r="AN64" s="394">
        <f>'A4'!AN64</f>
        <v>0</v>
      </c>
      <c r="AO64" s="394">
        <f>'A4'!AO64</f>
        <v>0</v>
      </c>
      <c r="AP64" s="394">
        <f>'A4'!AP64</f>
        <v>0</v>
      </c>
      <c r="AQ64" s="394">
        <f>'A4'!AQ64</f>
        <v>0</v>
      </c>
      <c r="AR64" s="394">
        <f>'A4'!AR64</f>
        <v>0</v>
      </c>
    </row>
    <row r="65" spans="1:44" s="14" customFormat="1" ht="18" customHeight="1">
      <c r="A65" s="78"/>
      <c r="B65" s="466" t="s">
        <v>326</v>
      </c>
      <c r="C65" s="75"/>
      <c r="D65" s="394">
        <f>'A4'!D65</f>
        <v>0</v>
      </c>
      <c r="E65" s="394">
        <f>'A4'!E65</f>
        <v>0</v>
      </c>
      <c r="F65" s="394">
        <f>'A4'!F65</f>
        <v>0</v>
      </c>
      <c r="G65" s="394">
        <f>'A4'!G65</f>
        <v>0</v>
      </c>
      <c r="H65" s="394">
        <f>'A4'!H65</f>
        <v>0</v>
      </c>
      <c r="I65" s="394">
        <f>'A4'!I65</f>
        <v>0</v>
      </c>
      <c r="J65" s="394">
        <f>'A4'!J65</f>
        <v>0</v>
      </c>
      <c r="K65" s="394">
        <f>'A4'!K65</f>
        <v>0</v>
      </c>
      <c r="L65" s="394">
        <f>'A4'!L65</f>
        <v>0</v>
      </c>
      <c r="M65" s="394">
        <f>'A4'!M65</f>
        <v>0</v>
      </c>
      <c r="N65" s="394">
        <f>'A4'!N65</f>
        <v>0</v>
      </c>
      <c r="O65" s="394">
        <f>'A4'!O65</f>
        <v>9.9717569999999991E-2</v>
      </c>
      <c r="P65" s="394">
        <f>'A4'!P65</f>
        <v>0</v>
      </c>
      <c r="Q65" s="394">
        <f>'A4'!Q65</f>
        <v>0</v>
      </c>
      <c r="R65" s="394">
        <f>'A4'!R65</f>
        <v>0</v>
      </c>
      <c r="S65" s="394">
        <f>'A4'!S65</f>
        <v>0</v>
      </c>
      <c r="T65" s="394">
        <f>'A4'!T65</f>
        <v>0</v>
      </c>
      <c r="U65" s="394">
        <f>'A4'!U65</f>
        <v>0</v>
      </c>
      <c r="V65" s="394">
        <f>'A4'!V65</f>
        <v>0</v>
      </c>
      <c r="W65" s="394">
        <f>'A4'!W65</f>
        <v>0</v>
      </c>
      <c r="X65" s="394">
        <f>'A4'!X65</f>
        <v>0</v>
      </c>
      <c r="Y65" s="394">
        <f>'A4'!Y65</f>
        <v>0</v>
      </c>
      <c r="Z65" s="394">
        <f>'A4'!Z65</f>
        <v>0</v>
      </c>
      <c r="AA65" s="394">
        <f>'A4'!AA65</f>
        <v>0</v>
      </c>
      <c r="AB65" s="394">
        <f>'A4'!AB65</f>
        <v>0</v>
      </c>
      <c r="AC65" s="394">
        <f>'A4'!AC65</f>
        <v>61.845351009999995</v>
      </c>
      <c r="AD65" s="394">
        <f>'A4'!AD65</f>
        <v>253.95687773000029</v>
      </c>
      <c r="AE65" s="394">
        <f>'A4'!AE65</f>
        <v>0</v>
      </c>
      <c r="AF65" s="394">
        <f>'A4'!AF65</f>
        <v>0</v>
      </c>
      <c r="AG65" s="394">
        <f>'A4'!AG65</f>
        <v>0</v>
      </c>
      <c r="AH65" s="394">
        <f>'A4'!AH65</f>
        <v>0</v>
      </c>
      <c r="AI65" s="394">
        <f>'A4'!AI65</f>
        <v>0</v>
      </c>
      <c r="AJ65" s="394">
        <f>'A4'!AJ65</f>
        <v>0</v>
      </c>
      <c r="AK65" s="394">
        <f>'A4'!AK65</f>
        <v>0</v>
      </c>
      <c r="AL65" s="394">
        <f>'A4'!AL65</f>
        <v>3.0128654700000004</v>
      </c>
      <c r="AM65" s="394">
        <f>'A4'!AM65</f>
        <v>0</v>
      </c>
      <c r="AN65" s="394">
        <f>'A4'!AN65</f>
        <v>0</v>
      </c>
      <c r="AO65" s="394">
        <f>'A4'!AO65</f>
        <v>0</v>
      </c>
      <c r="AP65" s="394">
        <f>'A4'!AP65</f>
        <v>0</v>
      </c>
      <c r="AQ65" s="394">
        <f>'A4'!AQ65</f>
        <v>20.798522699999999</v>
      </c>
      <c r="AR65" s="394">
        <f>'A4'!AR65</f>
        <v>21.895593240000007</v>
      </c>
    </row>
    <row r="66" spans="1:44" s="14" customFormat="1" ht="18" customHeight="1">
      <c r="A66" s="78"/>
      <c r="B66" s="31" t="s">
        <v>175</v>
      </c>
      <c r="C66" s="75"/>
      <c r="D66" s="394">
        <f>'A4'!D66</f>
        <v>0</v>
      </c>
      <c r="E66" s="394">
        <f>'A4'!E66</f>
        <v>0</v>
      </c>
      <c r="F66" s="394">
        <f>'A4'!F66</f>
        <v>0</v>
      </c>
      <c r="G66" s="394">
        <f>'A4'!G66</f>
        <v>0</v>
      </c>
      <c r="H66" s="394">
        <f>'A4'!H66</f>
        <v>0</v>
      </c>
      <c r="I66" s="394">
        <f>'A4'!I66</f>
        <v>0</v>
      </c>
      <c r="J66" s="394">
        <f>'A4'!J66</f>
        <v>0</v>
      </c>
      <c r="K66" s="394">
        <f>'A4'!K66</f>
        <v>0</v>
      </c>
      <c r="L66" s="394">
        <f>'A4'!L66</f>
        <v>0</v>
      </c>
      <c r="M66" s="394">
        <f>'A4'!M66</f>
        <v>0</v>
      </c>
      <c r="N66" s="394">
        <f>'A4'!N66</f>
        <v>0</v>
      </c>
      <c r="O66" s="394">
        <f>'A4'!O66</f>
        <v>9.9717569999999991E-2</v>
      </c>
      <c r="P66" s="394">
        <f>'A4'!P66</f>
        <v>0</v>
      </c>
      <c r="Q66" s="394">
        <f>'A4'!Q66</f>
        <v>0</v>
      </c>
      <c r="R66" s="394">
        <f>'A4'!R66</f>
        <v>0</v>
      </c>
      <c r="S66" s="394">
        <f>'A4'!S66</f>
        <v>0</v>
      </c>
      <c r="T66" s="394">
        <f>'A4'!T66</f>
        <v>0</v>
      </c>
      <c r="U66" s="394">
        <f>'A4'!U66</f>
        <v>0</v>
      </c>
      <c r="V66" s="394">
        <f>'A4'!V66</f>
        <v>0</v>
      </c>
      <c r="W66" s="394">
        <f>'A4'!W66</f>
        <v>0</v>
      </c>
      <c r="X66" s="394">
        <f>'A4'!X66</f>
        <v>0</v>
      </c>
      <c r="Y66" s="394">
        <f>'A4'!Y66</f>
        <v>0</v>
      </c>
      <c r="Z66" s="394">
        <f>'A4'!Z66</f>
        <v>0</v>
      </c>
      <c r="AA66" s="394">
        <f>'A4'!AA66</f>
        <v>0</v>
      </c>
      <c r="AB66" s="394">
        <f>'A4'!AB66</f>
        <v>0</v>
      </c>
      <c r="AC66" s="394">
        <f>'A4'!AC66</f>
        <v>1.89420082</v>
      </c>
      <c r="AD66" s="394">
        <f>'A4'!AD66</f>
        <v>212.60374809000029</v>
      </c>
      <c r="AE66" s="394">
        <f>'A4'!AE66</f>
        <v>0</v>
      </c>
      <c r="AF66" s="394">
        <f>'A4'!AF66</f>
        <v>0</v>
      </c>
      <c r="AG66" s="394">
        <f>'A4'!AG66</f>
        <v>0</v>
      </c>
      <c r="AH66" s="394">
        <f>'A4'!AH66</f>
        <v>0</v>
      </c>
      <c r="AI66" s="394">
        <f>'A4'!AI66</f>
        <v>0</v>
      </c>
      <c r="AJ66" s="394">
        <f>'A4'!AJ66</f>
        <v>0</v>
      </c>
      <c r="AK66" s="394">
        <f>'A4'!AK66</f>
        <v>0</v>
      </c>
      <c r="AL66" s="394">
        <f>'A4'!AL66</f>
        <v>0</v>
      </c>
      <c r="AM66" s="394">
        <f>'A4'!AM66</f>
        <v>0</v>
      </c>
      <c r="AN66" s="394">
        <f>'A4'!AN66</f>
        <v>0</v>
      </c>
      <c r="AO66" s="394">
        <f>'A4'!AO66</f>
        <v>0</v>
      </c>
      <c r="AP66" s="394">
        <f>'A4'!AP66</f>
        <v>0</v>
      </c>
      <c r="AQ66" s="394">
        <f>'A4'!AQ66</f>
        <v>0.10061737</v>
      </c>
      <c r="AR66" s="394">
        <f>'A4'!AR66</f>
        <v>0</v>
      </c>
    </row>
    <row r="67" spans="1:44" s="14" customFormat="1" ht="18" customHeight="1">
      <c r="A67" s="78"/>
      <c r="B67" s="31" t="s">
        <v>176</v>
      </c>
      <c r="C67" s="75"/>
      <c r="D67" s="394">
        <f>'A4'!D67</f>
        <v>0</v>
      </c>
      <c r="E67" s="394">
        <f>'A4'!E67</f>
        <v>0</v>
      </c>
      <c r="F67" s="394">
        <f>'A4'!F67</f>
        <v>0</v>
      </c>
      <c r="G67" s="394">
        <f>'A4'!G67</f>
        <v>0</v>
      </c>
      <c r="H67" s="394">
        <f>'A4'!H67</f>
        <v>0</v>
      </c>
      <c r="I67" s="394">
        <f>'A4'!I67</f>
        <v>0</v>
      </c>
      <c r="J67" s="394">
        <f>'A4'!J67</f>
        <v>0</v>
      </c>
      <c r="K67" s="394">
        <f>'A4'!K67</f>
        <v>0</v>
      </c>
      <c r="L67" s="394">
        <f>'A4'!L67</f>
        <v>0</v>
      </c>
      <c r="M67" s="394">
        <f>'A4'!M67</f>
        <v>0</v>
      </c>
      <c r="N67" s="394">
        <f>'A4'!N67</f>
        <v>0</v>
      </c>
      <c r="O67" s="394">
        <f>'A4'!O67</f>
        <v>0</v>
      </c>
      <c r="P67" s="394">
        <f>'A4'!P67</f>
        <v>0</v>
      </c>
      <c r="Q67" s="394">
        <f>'A4'!Q67</f>
        <v>0</v>
      </c>
      <c r="R67" s="394">
        <f>'A4'!R67</f>
        <v>0</v>
      </c>
      <c r="S67" s="394">
        <f>'A4'!S67</f>
        <v>0</v>
      </c>
      <c r="T67" s="394">
        <f>'A4'!T67</f>
        <v>0</v>
      </c>
      <c r="U67" s="394">
        <f>'A4'!U67</f>
        <v>0</v>
      </c>
      <c r="V67" s="394">
        <f>'A4'!V67</f>
        <v>0</v>
      </c>
      <c r="W67" s="394">
        <f>'A4'!W67</f>
        <v>0</v>
      </c>
      <c r="X67" s="394">
        <f>'A4'!X67</f>
        <v>0</v>
      </c>
      <c r="Y67" s="394">
        <f>'A4'!Y67</f>
        <v>0</v>
      </c>
      <c r="Z67" s="394">
        <f>'A4'!Z67</f>
        <v>0</v>
      </c>
      <c r="AA67" s="394">
        <f>'A4'!AA67</f>
        <v>0</v>
      </c>
      <c r="AB67" s="394">
        <f>'A4'!AB67</f>
        <v>0</v>
      </c>
      <c r="AC67" s="394">
        <f>'A4'!AC67</f>
        <v>59.951150189999993</v>
      </c>
      <c r="AD67" s="394">
        <f>'A4'!AD67</f>
        <v>41.353129639999992</v>
      </c>
      <c r="AE67" s="394">
        <f>'A4'!AE67</f>
        <v>0</v>
      </c>
      <c r="AF67" s="394">
        <f>'A4'!AF67</f>
        <v>0</v>
      </c>
      <c r="AG67" s="394">
        <f>'A4'!AG67</f>
        <v>0</v>
      </c>
      <c r="AH67" s="394">
        <f>'A4'!AH67</f>
        <v>0</v>
      </c>
      <c r="AI67" s="394">
        <f>'A4'!AI67</f>
        <v>0</v>
      </c>
      <c r="AJ67" s="394">
        <f>'A4'!AJ67</f>
        <v>0</v>
      </c>
      <c r="AK67" s="394">
        <f>'A4'!AK67</f>
        <v>0</v>
      </c>
      <c r="AL67" s="394">
        <f>'A4'!AL67</f>
        <v>3.0128654700000004</v>
      </c>
      <c r="AM67" s="394">
        <f>'A4'!AM67</f>
        <v>0</v>
      </c>
      <c r="AN67" s="394">
        <f>'A4'!AN67</f>
        <v>0</v>
      </c>
      <c r="AO67" s="394">
        <f>'A4'!AO67</f>
        <v>0</v>
      </c>
      <c r="AP67" s="394">
        <f>'A4'!AP67</f>
        <v>0</v>
      </c>
      <c r="AQ67" s="394">
        <f>'A4'!AQ67</f>
        <v>20.697905330000001</v>
      </c>
      <c r="AR67" s="394">
        <f>'A4'!AR67</f>
        <v>21.895593240000007</v>
      </c>
    </row>
    <row r="68" spans="1:44" s="14" customFormat="1" ht="18" customHeight="1">
      <c r="A68" s="77"/>
      <c r="B68" s="28" t="s">
        <v>337</v>
      </c>
      <c r="C68" s="75"/>
      <c r="D68" s="470">
        <f>'A4'!D68</f>
        <v>0</v>
      </c>
      <c r="E68" s="470">
        <f>'A4'!E68</f>
        <v>0</v>
      </c>
      <c r="F68" s="470">
        <f>'A4'!F68</f>
        <v>0</v>
      </c>
      <c r="G68" s="470">
        <f>'A4'!G68</f>
        <v>0</v>
      </c>
      <c r="H68" s="470">
        <f>'A4'!H68</f>
        <v>0</v>
      </c>
      <c r="I68" s="470">
        <f>'A4'!I68</f>
        <v>0</v>
      </c>
      <c r="J68" s="470">
        <f>'A4'!J68</f>
        <v>0</v>
      </c>
      <c r="K68" s="470">
        <f>'A4'!K68</f>
        <v>0</v>
      </c>
      <c r="L68" s="470">
        <f>'A4'!L68</f>
        <v>0</v>
      </c>
      <c r="M68" s="470">
        <f>'A4'!M68</f>
        <v>0</v>
      </c>
      <c r="N68" s="470">
        <f>'A4'!N68</f>
        <v>0</v>
      </c>
      <c r="O68" s="470">
        <f>'A4'!O68</f>
        <v>0</v>
      </c>
      <c r="P68" s="470">
        <f>'A4'!P68</f>
        <v>0</v>
      </c>
      <c r="Q68" s="470">
        <f>'A4'!Q68</f>
        <v>0</v>
      </c>
      <c r="R68" s="470">
        <f>'A4'!R68</f>
        <v>0</v>
      </c>
      <c r="S68" s="470">
        <f>'A4'!S68</f>
        <v>0</v>
      </c>
      <c r="T68" s="470">
        <f>'A4'!T68</f>
        <v>0</v>
      </c>
      <c r="U68" s="470">
        <f>'A4'!U68</f>
        <v>0</v>
      </c>
      <c r="V68" s="470">
        <f>'A4'!V68</f>
        <v>0</v>
      </c>
      <c r="W68" s="470">
        <f>'A4'!W68</f>
        <v>0</v>
      </c>
      <c r="X68" s="470">
        <f>'A4'!X68</f>
        <v>0</v>
      </c>
      <c r="Y68" s="470">
        <f>'A4'!Y68</f>
        <v>0</v>
      </c>
      <c r="Z68" s="470">
        <f>'A4'!Z68</f>
        <v>0</v>
      </c>
      <c r="AA68" s="470">
        <f>'A4'!AA68</f>
        <v>0</v>
      </c>
      <c r="AB68" s="470">
        <f>'A4'!AB68</f>
        <v>0</v>
      </c>
      <c r="AC68" s="470">
        <f>'A4'!AC68</f>
        <v>0</v>
      </c>
      <c r="AD68" s="470">
        <f>'A4'!AD68</f>
        <v>0</v>
      </c>
      <c r="AE68" s="470">
        <f>'A4'!AE68</f>
        <v>0</v>
      </c>
      <c r="AF68" s="470">
        <f>'A4'!AF68</f>
        <v>0</v>
      </c>
      <c r="AG68" s="470">
        <f>'A4'!AG68</f>
        <v>0</v>
      </c>
      <c r="AH68" s="470">
        <f>'A4'!AH68</f>
        <v>0</v>
      </c>
      <c r="AI68" s="470">
        <f>'A4'!AI68</f>
        <v>0</v>
      </c>
      <c r="AJ68" s="470">
        <f>'A4'!AJ68</f>
        <v>0</v>
      </c>
      <c r="AK68" s="470">
        <f>'A4'!AK68</f>
        <v>0</v>
      </c>
      <c r="AL68" s="470">
        <f>'A4'!AL68</f>
        <v>0</v>
      </c>
      <c r="AM68" s="470">
        <f>'A4'!AM68</f>
        <v>0</v>
      </c>
      <c r="AN68" s="470">
        <f>'A4'!AN68</f>
        <v>0</v>
      </c>
      <c r="AO68" s="470">
        <f>'A4'!AO68</f>
        <v>0</v>
      </c>
      <c r="AP68" s="470">
        <f>'A4'!AP68</f>
        <v>0</v>
      </c>
      <c r="AQ68" s="470">
        <f>'A4'!AQ68</f>
        <v>0</v>
      </c>
      <c r="AR68" s="470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4">
        <f>'A4'!D69</f>
        <v>0</v>
      </c>
      <c r="E69" s="394">
        <f>'A4'!E69</f>
        <v>0</v>
      </c>
      <c r="F69" s="394">
        <f>'A4'!F69</f>
        <v>0</v>
      </c>
      <c r="G69" s="394">
        <f>'A4'!G69</f>
        <v>0</v>
      </c>
      <c r="H69" s="394">
        <f>'A4'!H69</f>
        <v>0</v>
      </c>
      <c r="I69" s="394">
        <f>'A4'!I69</f>
        <v>0</v>
      </c>
      <c r="J69" s="394">
        <f>'A4'!J69</f>
        <v>0</v>
      </c>
      <c r="K69" s="394">
        <f>'A4'!K69</f>
        <v>0</v>
      </c>
      <c r="L69" s="394">
        <f>'A4'!L69</f>
        <v>0</v>
      </c>
      <c r="M69" s="394">
        <f>'A4'!M69</f>
        <v>0</v>
      </c>
      <c r="N69" s="394">
        <f>'A4'!N69</f>
        <v>0</v>
      </c>
      <c r="O69" s="394">
        <f>'A4'!O69</f>
        <v>0</v>
      </c>
      <c r="P69" s="394">
        <f>'A4'!P69</f>
        <v>0</v>
      </c>
      <c r="Q69" s="394">
        <f>'A4'!Q69</f>
        <v>0</v>
      </c>
      <c r="R69" s="394">
        <f>'A4'!R69</f>
        <v>0</v>
      </c>
      <c r="S69" s="394">
        <f>'A4'!S69</f>
        <v>0</v>
      </c>
      <c r="T69" s="394">
        <f>'A4'!T69</f>
        <v>0</v>
      </c>
      <c r="U69" s="394">
        <f>'A4'!U69</f>
        <v>0</v>
      </c>
      <c r="V69" s="394">
        <f>'A4'!V69</f>
        <v>0</v>
      </c>
      <c r="W69" s="394">
        <f>'A4'!W69</f>
        <v>0</v>
      </c>
      <c r="X69" s="394">
        <f>'A4'!X69</f>
        <v>0</v>
      </c>
      <c r="Y69" s="394">
        <f>'A4'!Y69</f>
        <v>0</v>
      </c>
      <c r="Z69" s="394">
        <f>'A4'!Z69</f>
        <v>0</v>
      </c>
      <c r="AA69" s="394">
        <f>'A4'!AA69</f>
        <v>0</v>
      </c>
      <c r="AB69" s="394">
        <f>'A4'!AB69</f>
        <v>0</v>
      </c>
      <c r="AC69" s="394">
        <f>'A4'!AC69</f>
        <v>0</v>
      </c>
      <c r="AD69" s="394">
        <f>'A4'!AD69</f>
        <v>0</v>
      </c>
      <c r="AE69" s="394">
        <f>'A4'!AE69</f>
        <v>0</v>
      </c>
      <c r="AF69" s="394">
        <f>'A4'!AF69</f>
        <v>0</v>
      </c>
      <c r="AG69" s="394">
        <f>'A4'!AG69</f>
        <v>0</v>
      </c>
      <c r="AH69" s="394">
        <f>'A4'!AH69</f>
        <v>0</v>
      </c>
      <c r="AI69" s="394">
        <f>'A4'!AI69</f>
        <v>0</v>
      </c>
      <c r="AJ69" s="394">
        <f>'A4'!AJ69</f>
        <v>0</v>
      </c>
      <c r="AK69" s="394">
        <f>'A4'!AK69</f>
        <v>0</v>
      </c>
      <c r="AL69" s="394">
        <f>'A4'!AL69</f>
        <v>0</v>
      </c>
      <c r="AM69" s="394">
        <f>'A4'!AM69</f>
        <v>0</v>
      </c>
      <c r="AN69" s="394">
        <f>'A4'!AN69</f>
        <v>0</v>
      </c>
      <c r="AO69" s="394">
        <f>'A4'!AO69</f>
        <v>0</v>
      </c>
      <c r="AP69" s="394">
        <f>'A4'!AP69</f>
        <v>0</v>
      </c>
      <c r="AQ69" s="394">
        <f>'A4'!AQ69</f>
        <v>0</v>
      </c>
      <c r="AR69" s="394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4">
        <f>'A4'!D70</f>
        <v>0</v>
      </c>
      <c r="E70" s="394">
        <f>'A4'!E70</f>
        <v>0</v>
      </c>
      <c r="F70" s="394">
        <f>'A4'!F70</f>
        <v>0</v>
      </c>
      <c r="G70" s="394">
        <f>'A4'!G70</f>
        <v>0</v>
      </c>
      <c r="H70" s="394">
        <f>'A4'!H70</f>
        <v>0</v>
      </c>
      <c r="I70" s="394">
        <f>'A4'!I70</f>
        <v>0</v>
      </c>
      <c r="J70" s="394">
        <f>'A4'!J70</f>
        <v>0</v>
      </c>
      <c r="K70" s="394">
        <f>'A4'!K70</f>
        <v>0</v>
      </c>
      <c r="L70" s="394">
        <f>'A4'!L70</f>
        <v>0</v>
      </c>
      <c r="M70" s="394">
        <f>'A4'!M70</f>
        <v>0</v>
      </c>
      <c r="N70" s="394">
        <f>'A4'!N70</f>
        <v>0</v>
      </c>
      <c r="O70" s="394">
        <f>'A4'!O70</f>
        <v>0</v>
      </c>
      <c r="P70" s="394">
        <f>'A4'!P70</f>
        <v>0</v>
      </c>
      <c r="Q70" s="394">
        <f>'A4'!Q70</f>
        <v>0</v>
      </c>
      <c r="R70" s="394">
        <f>'A4'!R70</f>
        <v>0</v>
      </c>
      <c r="S70" s="394">
        <f>'A4'!S70</f>
        <v>0</v>
      </c>
      <c r="T70" s="394">
        <f>'A4'!T70</f>
        <v>0</v>
      </c>
      <c r="U70" s="394">
        <f>'A4'!U70</f>
        <v>0</v>
      </c>
      <c r="V70" s="394">
        <f>'A4'!V70</f>
        <v>0</v>
      </c>
      <c r="W70" s="394">
        <f>'A4'!W70</f>
        <v>0</v>
      </c>
      <c r="X70" s="394">
        <f>'A4'!X70</f>
        <v>0</v>
      </c>
      <c r="Y70" s="394">
        <f>'A4'!Y70</f>
        <v>0</v>
      </c>
      <c r="Z70" s="394">
        <f>'A4'!Z70</f>
        <v>0</v>
      </c>
      <c r="AA70" s="394">
        <f>'A4'!AA70</f>
        <v>0</v>
      </c>
      <c r="AB70" s="394">
        <f>'A4'!AB70</f>
        <v>0</v>
      </c>
      <c r="AC70" s="394">
        <f>'A4'!AC70</f>
        <v>0</v>
      </c>
      <c r="AD70" s="394">
        <f>'A4'!AD70</f>
        <v>0</v>
      </c>
      <c r="AE70" s="394">
        <f>'A4'!AE70</f>
        <v>0</v>
      </c>
      <c r="AF70" s="394">
        <f>'A4'!AF70</f>
        <v>0</v>
      </c>
      <c r="AG70" s="394">
        <f>'A4'!AG70</f>
        <v>0</v>
      </c>
      <c r="AH70" s="394">
        <f>'A4'!AH70</f>
        <v>0</v>
      </c>
      <c r="AI70" s="394">
        <f>'A4'!AI70</f>
        <v>0</v>
      </c>
      <c r="AJ70" s="394">
        <f>'A4'!AJ70</f>
        <v>0</v>
      </c>
      <c r="AK70" s="394">
        <f>'A4'!AK70</f>
        <v>0</v>
      </c>
      <c r="AL70" s="394">
        <f>'A4'!AL70</f>
        <v>0</v>
      </c>
      <c r="AM70" s="394">
        <f>'A4'!AM70</f>
        <v>0</v>
      </c>
      <c r="AN70" s="394">
        <f>'A4'!AN70</f>
        <v>0</v>
      </c>
      <c r="AO70" s="394">
        <f>'A4'!AO70</f>
        <v>0</v>
      </c>
      <c r="AP70" s="394">
        <f>'A4'!AP70</f>
        <v>0</v>
      </c>
      <c r="AQ70" s="394">
        <f>'A4'!AQ70</f>
        <v>0</v>
      </c>
      <c r="AR70" s="394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4">
        <f>'A4'!D71</f>
        <v>0</v>
      </c>
      <c r="E71" s="394">
        <f>'A4'!E71</f>
        <v>0</v>
      </c>
      <c r="F71" s="394">
        <f>'A4'!F71</f>
        <v>0</v>
      </c>
      <c r="G71" s="394">
        <f>'A4'!G71</f>
        <v>0</v>
      </c>
      <c r="H71" s="394">
        <f>'A4'!H71</f>
        <v>0</v>
      </c>
      <c r="I71" s="394">
        <f>'A4'!I71</f>
        <v>0</v>
      </c>
      <c r="J71" s="394">
        <f>'A4'!J71</f>
        <v>0</v>
      </c>
      <c r="K71" s="394">
        <f>'A4'!K71</f>
        <v>0</v>
      </c>
      <c r="L71" s="394">
        <f>'A4'!L71</f>
        <v>0</v>
      </c>
      <c r="M71" s="394">
        <f>'A4'!M71</f>
        <v>0</v>
      </c>
      <c r="N71" s="394">
        <f>'A4'!N71</f>
        <v>21.278495399999997</v>
      </c>
      <c r="O71" s="394">
        <f>'A4'!O71</f>
        <v>3.5569950700000006</v>
      </c>
      <c r="P71" s="394">
        <f>'A4'!P71</f>
        <v>0</v>
      </c>
      <c r="Q71" s="394">
        <f>'A4'!Q71</f>
        <v>0</v>
      </c>
      <c r="R71" s="394">
        <f>'A4'!R71</f>
        <v>6.5484589800000004</v>
      </c>
      <c r="S71" s="394">
        <f>'A4'!S71</f>
        <v>24.554498520000003</v>
      </c>
      <c r="T71" s="394">
        <f>'A4'!T71</f>
        <v>0</v>
      </c>
      <c r="U71" s="394">
        <f>'A4'!U71</f>
        <v>0</v>
      </c>
      <c r="V71" s="394">
        <f>'A4'!V71</f>
        <v>0</v>
      </c>
      <c r="W71" s="394">
        <f>'A4'!W71</f>
        <v>0</v>
      </c>
      <c r="X71" s="394">
        <f>'A4'!X71</f>
        <v>0</v>
      </c>
      <c r="Y71" s="394">
        <f>'A4'!Y71</f>
        <v>0.21756982</v>
      </c>
      <c r="Z71" s="394">
        <f>'A4'!Z71</f>
        <v>10.0883143</v>
      </c>
      <c r="AA71" s="394">
        <f>'A4'!AA71</f>
        <v>0</v>
      </c>
      <c r="AB71" s="394">
        <f>'A4'!AB71</f>
        <v>0</v>
      </c>
      <c r="AC71" s="394">
        <f>'A4'!AC71</f>
        <v>367.86625573999993</v>
      </c>
      <c r="AD71" s="394">
        <f>'A4'!AD71</f>
        <v>890.44611942000029</v>
      </c>
      <c r="AE71" s="394">
        <f>'A4'!AE71</f>
        <v>0</v>
      </c>
      <c r="AF71" s="394">
        <f>'A4'!AF71</f>
        <v>0</v>
      </c>
      <c r="AG71" s="394">
        <f>'A4'!AG71</f>
        <v>95.25641272</v>
      </c>
      <c r="AH71" s="394">
        <f>'A4'!AH71</f>
        <v>0</v>
      </c>
      <c r="AI71" s="394">
        <f>'A4'!AI71</f>
        <v>0</v>
      </c>
      <c r="AJ71" s="394">
        <f>'A4'!AJ71</f>
        <v>0</v>
      </c>
      <c r="AK71" s="394">
        <f>'A4'!AK71</f>
        <v>0</v>
      </c>
      <c r="AL71" s="394">
        <f>'A4'!AL71</f>
        <v>10.203381400000001</v>
      </c>
      <c r="AM71" s="394">
        <f>'A4'!AM71</f>
        <v>0</v>
      </c>
      <c r="AN71" s="394">
        <f>'A4'!AN71</f>
        <v>0</v>
      </c>
      <c r="AO71" s="394">
        <f>'A4'!AO71</f>
        <v>0</v>
      </c>
      <c r="AP71" s="394">
        <f>'A4'!AP71</f>
        <v>0</v>
      </c>
      <c r="AQ71" s="394">
        <f>'A4'!AQ71</f>
        <v>104.77566467000003</v>
      </c>
      <c r="AR71" s="394">
        <f>'A4'!AR71</f>
        <v>903.47546595000006</v>
      </c>
    </row>
    <row r="72" spans="1:44" s="14" customFormat="1" ht="18" customHeight="1">
      <c r="A72" s="81"/>
      <c r="B72" s="33" t="s">
        <v>252</v>
      </c>
      <c r="C72" s="75"/>
      <c r="D72" s="394">
        <f>'A4'!D72</f>
        <v>0</v>
      </c>
      <c r="E72" s="394">
        <f>'A4'!E72</f>
        <v>0</v>
      </c>
      <c r="F72" s="394">
        <f>'A4'!F72</f>
        <v>0</v>
      </c>
      <c r="G72" s="394">
        <f>'A4'!G72</f>
        <v>0</v>
      </c>
      <c r="H72" s="394">
        <f>'A4'!H72</f>
        <v>0</v>
      </c>
      <c r="I72" s="394">
        <f>'A4'!I72</f>
        <v>0</v>
      </c>
      <c r="J72" s="394">
        <f>'A4'!J72</f>
        <v>0</v>
      </c>
      <c r="K72" s="394">
        <f>'A4'!K72</f>
        <v>0</v>
      </c>
      <c r="L72" s="394">
        <f>'A4'!L72</f>
        <v>0</v>
      </c>
      <c r="M72" s="394">
        <f>'A4'!M72</f>
        <v>0</v>
      </c>
      <c r="N72" s="394">
        <f>'A4'!N72</f>
        <v>0</v>
      </c>
      <c r="O72" s="394">
        <f>'A4'!O72</f>
        <v>0</v>
      </c>
      <c r="P72" s="394">
        <f>'A4'!P72</f>
        <v>0</v>
      </c>
      <c r="Q72" s="394">
        <f>'A4'!Q72</f>
        <v>0</v>
      </c>
      <c r="R72" s="394">
        <f>'A4'!R72</f>
        <v>0</v>
      </c>
      <c r="S72" s="394">
        <f>'A4'!S72</f>
        <v>0</v>
      </c>
      <c r="T72" s="394">
        <f>'A4'!T72</f>
        <v>0</v>
      </c>
      <c r="U72" s="394">
        <f>'A4'!U72</f>
        <v>0</v>
      </c>
      <c r="V72" s="394">
        <f>'A4'!V72</f>
        <v>0</v>
      </c>
      <c r="W72" s="394">
        <f>'A4'!W72</f>
        <v>0</v>
      </c>
      <c r="X72" s="394">
        <f>'A4'!X72</f>
        <v>0</v>
      </c>
      <c r="Y72" s="394">
        <f>'A4'!Y72</f>
        <v>0</v>
      </c>
      <c r="Z72" s="394">
        <f>'A4'!Z72</f>
        <v>0</v>
      </c>
      <c r="AA72" s="394">
        <f>'A4'!AA72</f>
        <v>0</v>
      </c>
      <c r="AB72" s="394">
        <f>'A4'!AB72</f>
        <v>0</v>
      </c>
      <c r="AC72" s="394">
        <f>'A4'!AC72</f>
        <v>0</v>
      </c>
      <c r="AD72" s="394">
        <f>'A4'!AD72</f>
        <v>0</v>
      </c>
      <c r="AE72" s="394">
        <f>'A4'!AE72</f>
        <v>0</v>
      </c>
      <c r="AF72" s="394">
        <f>'A4'!AF72</f>
        <v>0</v>
      </c>
      <c r="AG72" s="394">
        <f>'A4'!AG72</f>
        <v>0</v>
      </c>
      <c r="AH72" s="394">
        <f>'A4'!AH72</f>
        <v>0</v>
      </c>
      <c r="AI72" s="394">
        <f>'A4'!AI72</f>
        <v>0</v>
      </c>
      <c r="AJ72" s="394">
        <f>'A4'!AJ72</f>
        <v>0</v>
      </c>
      <c r="AK72" s="394">
        <f>'A4'!AK72</f>
        <v>0</v>
      </c>
      <c r="AL72" s="394">
        <f>'A4'!AL72</f>
        <v>0</v>
      </c>
      <c r="AM72" s="394">
        <f>'A4'!AM72</f>
        <v>0</v>
      </c>
      <c r="AN72" s="394">
        <f>'A4'!AN72</f>
        <v>0</v>
      </c>
      <c r="AO72" s="394">
        <f>'A4'!AO72</f>
        <v>0</v>
      </c>
      <c r="AP72" s="394">
        <f>'A4'!AP72</f>
        <v>0</v>
      </c>
      <c r="AQ72" s="394">
        <f>'A4'!AQ72</f>
        <v>0</v>
      </c>
      <c r="AR72" s="394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4">
        <f>'A4'!D73</f>
        <v>0</v>
      </c>
      <c r="E73" s="394">
        <f>'A4'!E73</f>
        <v>0</v>
      </c>
      <c r="F73" s="394">
        <f>'A4'!F73</f>
        <v>0</v>
      </c>
      <c r="G73" s="394">
        <f>'A4'!G73</f>
        <v>0</v>
      </c>
      <c r="H73" s="394">
        <f>'A4'!H73</f>
        <v>0</v>
      </c>
      <c r="I73" s="394">
        <f>'A4'!I73</f>
        <v>0</v>
      </c>
      <c r="J73" s="394">
        <f>'A4'!J73</f>
        <v>0</v>
      </c>
      <c r="K73" s="394">
        <f>'A4'!K73</f>
        <v>0</v>
      </c>
      <c r="L73" s="394">
        <f>'A4'!L73</f>
        <v>0</v>
      </c>
      <c r="M73" s="394">
        <f>'A4'!M73</f>
        <v>0</v>
      </c>
      <c r="N73" s="394">
        <f>'A4'!N73</f>
        <v>11.351532020000001</v>
      </c>
      <c r="O73" s="394">
        <f>'A4'!O73</f>
        <v>3.5569950700000006</v>
      </c>
      <c r="P73" s="394">
        <f>'A4'!P73</f>
        <v>0</v>
      </c>
      <c r="Q73" s="394">
        <f>'A4'!Q73</f>
        <v>0</v>
      </c>
      <c r="R73" s="394">
        <f>'A4'!R73</f>
        <v>3.2741240200000004</v>
      </c>
      <c r="S73" s="394">
        <f>'A4'!S73</f>
        <v>12.259861320000001</v>
      </c>
      <c r="T73" s="394">
        <f>'A4'!T73</f>
        <v>0</v>
      </c>
      <c r="U73" s="394">
        <f>'A4'!U73</f>
        <v>0</v>
      </c>
      <c r="V73" s="394">
        <f>'A4'!V73</f>
        <v>0</v>
      </c>
      <c r="W73" s="394">
        <f>'A4'!W73</f>
        <v>0</v>
      </c>
      <c r="X73" s="394">
        <f>'A4'!X73</f>
        <v>0</v>
      </c>
      <c r="Y73" s="394">
        <f>'A4'!Y73</f>
        <v>0.10878441</v>
      </c>
      <c r="Z73" s="394">
        <f>'A4'!Z73</f>
        <v>6.32661242</v>
      </c>
      <c r="AA73" s="394">
        <f>'A4'!AA73</f>
        <v>0</v>
      </c>
      <c r="AB73" s="394">
        <f>'A4'!AB73</f>
        <v>0</v>
      </c>
      <c r="AC73" s="394">
        <f>'A4'!AC73</f>
        <v>309.80644275000003</v>
      </c>
      <c r="AD73" s="394">
        <f>'A4'!AD73</f>
        <v>890.44611942000017</v>
      </c>
      <c r="AE73" s="394">
        <f>'A4'!AE73</f>
        <v>0</v>
      </c>
      <c r="AF73" s="394">
        <f>'A4'!AF73</f>
        <v>0</v>
      </c>
      <c r="AG73" s="394">
        <f>'A4'!AG73</f>
        <v>58.325881430000003</v>
      </c>
      <c r="AH73" s="394">
        <f>'A4'!AH73</f>
        <v>0</v>
      </c>
      <c r="AI73" s="394">
        <f>'A4'!AI73</f>
        <v>0</v>
      </c>
      <c r="AJ73" s="394">
        <f>'A4'!AJ73</f>
        <v>0</v>
      </c>
      <c r="AK73" s="394">
        <f>'A4'!AK73</f>
        <v>0</v>
      </c>
      <c r="AL73" s="394">
        <f>'A4'!AL73</f>
        <v>10.2033814</v>
      </c>
      <c r="AM73" s="394">
        <f>'A4'!AM73</f>
        <v>0</v>
      </c>
      <c r="AN73" s="394">
        <f>'A4'!AN73</f>
        <v>0</v>
      </c>
      <c r="AO73" s="394">
        <f>'A4'!AO73</f>
        <v>0</v>
      </c>
      <c r="AP73" s="394">
        <f>'A4'!AP73</f>
        <v>0</v>
      </c>
      <c r="AQ73" s="394">
        <f>'A4'!AQ73</f>
        <v>104.36798106999998</v>
      </c>
      <c r="AR73" s="394">
        <f>'A4'!AR73</f>
        <v>838.3933284200001</v>
      </c>
    </row>
    <row r="74" spans="1:44" s="14" customFormat="1" ht="18" customHeight="1">
      <c r="A74" s="77"/>
      <c r="B74" s="12" t="s">
        <v>180</v>
      </c>
      <c r="C74" s="75"/>
      <c r="D74" s="394">
        <f>'A4'!D74</f>
        <v>0</v>
      </c>
      <c r="E74" s="394">
        <f>'A4'!E74</f>
        <v>0</v>
      </c>
      <c r="F74" s="394">
        <f>'A4'!F74</f>
        <v>0</v>
      </c>
      <c r="G74" s="394">
        <f>'A4'!G74</f>
        <v>0</v>
      </c>
      <c r="H74" s="394">
        <f>'A4'!H74</f>
        <v>0</v>
      </c>
      <c r="I74" s="394">
        <f>'A4'!I74</f>
        <v>0</v>
      </c>
      <c r="J74" s="394">
        <f>'A4'!J74</f>
        <v>0</v>
      </c>
      <c r="K74" s="394">
        <f>'A4'!K74</f>
        <v>0</v>
      </c>
      <c r="L74" s="394">
        <f>'A4'!L74</f>
        <v>0</v>
      </c>
      <c r="M74" s="394">
        <f>'A4'!M74</f>
        <v>0</v>
      </c>
      <c r="N74" s="394">
        <f>'A4'!N74</f>
        <v>9.9269633800000001</v>
      </c>
      <c r="O74" s="394">
        <f>'A4'!O74</f>
        <v>0</v>
      </c>
      <c r="P74" s="394">
        <f>'A4'!P74</f>
        <v>0</v>
      </c>
      <c r="Q74" s="394">
        <f>'A4'!Q74</f>
        <v>0</v>
      </c>
      <c r="R74" s="394">
        <f>'A4'!R74</f>
        <v>3.27433496</v>
      </c>
      <c r="S74" s="394">
        <f>'A4'!S74</f>
        <v>12.294637199999999</v>
      </c>
      <c r="T74" s="394">
        <f>'A4'!T74</f>
        <v>0</v>
      </c>
      <c r="U74" s="394">
        <f>'A4'!U74</f>
        <v>0</v>
      </c>
      <c r="V74" s="394">
        <f>'A4'!V74</f>
        <v>0</v>
      </c>
      <c r="W74" s="394">
        <f>'A4'!W74</f>
        <v>0</v>
      </c>
      <c r="X74" s="394">
        <f>'A4'!X74</f>
        <v>0</v>
      </c>
      <c r="Y74" s="394">
        <f>'A4'!Y74</f>
        <v>0.10878541</v>
      </c>
      <c r="Z74" s="394">
        <f>'A4'!Z74</f>
        <v>3.7617018799999995</v>
      </c>
      <c r="AA74" s="394">
        <f>'A4'!AA74</f>
        <v>0</v>
      </c>
      <c r="AB74" s="394">
        <f>'A4'!AB74</f>
        <v>0</v>
      </c>
      <c r="AC74" s="394">
        <f>'A4'!AC74</f>
        <v>58.059812990000005</v>
      </c>
      <c r="AD74" s="394">
        <f>'A4'!AD74</f>
        <v>0</v>
      </c>
      <c r="AE74" s="394">
        <f>'A4'!AE74</f>
        <v>0</v>
      </c>
      <c r="AF74" s="394">
        <f>'A4'!AF74</f>
        <v>0</v>
      </c>
      <c r="AG74" s="394">
        <f>'A4'!AG74</f>
        <v>36.930531289999998</v>
      </c>
      <c r="AH74" s="394">
        <f>'A4'!AH74</f>
        <v>0</v>
      </c>
      <c r="AI74" s="394">
        <f>'A4'!AI74</f>
        <v>0</v>
      </c>
      <c r="AJ74" s="394">
        <f>'A4'!AJ74</f>
        <v>0</v>
      </c>
      <c r="AK74" s="394">
        <f>'A4'!AK74</f>
        <v>0</v>
      </c>
      <c r="AL74" s="394">
        <f>'A4'!AL74</f>
        <v>0</v>
      </c>
      <c r="AM74" s="394">
        <f>'A4'!AM74</f>
        <v>0</v>
      </c>
      <c r="AN74" s="394">
        <f>'A4'!AN74</f>
        <v>0</v>
      </c>
      <c r="AO74" s="394">
        <f>'A4'!AO74</f>
        <v>0</v>
      </c>
      <c r="AP74" s="394">
        <f>'A4'!AP74</f>
        <v>0</v>
      </c>
      <c r="AQ74" s="394">
        <f>'A4'!AQ74</f>
        <v>0.40768360000000003</v>
      </c>
      <c r="AR74" s="394">
        <f>'A4'!AR74</f>
        <v>65.082137530000011</v>
      </c>
    </row>
    <row r="75" spans="1:44" s="14" customFormat="1" ht="18" customHeight="1">
      <c r="A75" s="83"/>
      <c r="B75" s="433" t="s">
        <v>181</v>
      </c>
      <c r="C75" s="90"/>
      <c r="D75" s="437">
        <f>'A4'!D75</f>
        <v>0</v>
      </c>
      <c r="E75" s="437">
        <f>'A4'!E75</f>
        <v>0</v>
      </c>
      <c r="F75" s="437">
        <f>'A4'!F75</f>
        <v>0</v>
      </c>
      <c r="G75" s="437">
        <f>'A4'!G75</f>
        <v>0</v>
      </c>
      <c r="H75" s="437">
        <f>'A4'!H75</f>
        <v>0</v>
      </c>
      <c r="I75" s="437">
        <f>'A4'!I75</f>
        <v>0</v>
      </c>
      <c r="J75" s="437">
        <f>'A4'!J75</f>
        <v>0</v>
      </c>
      <c r="K75" s="437">
        <f>'A4'!K75</f>
        <v>0</v>
      </c>
      <c r="L75" s="437">
        <f>'A4'!L75</f>
        <v>0</v>
      </c>
      <c r="M75" s="437">
        <f>'A4'!M75</f>
        <v>0</v>
      </c>
      <c r="N75" s="437">
        <f>'A4'!N75</f>
        <v>0</v>
      </c>
      <c r="O75" s="437">
        <f>'A4'!O75</f>
        <v>0</v>
      </c>
      <c r="P75" s="437">
        <f>'A4'!P75</f>
        <v>0</v>
      </c>
      <c r="Q75" s="437">
        <f>'A4'!Q75</f>
        <v>0</v>
      </c>
      <c r="R75" s="437">
        <f>'A4'!R75</f>
        <v>0</v>
      </c>
      <c r="S75" s="437">
        <f>'A4'!S75</f>
        <v>0</v>
      </c>
      <c r="T75" s="437">
        <f>'A4'!T75</f>
        <v>0</v>
      </c>
      <c r="U75" s="437">
        <f>'A4'!U75</f>
        <v>0</v>
      </c>
      <c r="V75" s="437">
        <f>'A4'!V75</f>
        <v>0</v>
      </c>
      <c r="W75" s="437">
        <f>'A4'!W75</f>
        <v>0</v>
      </c>
      <c r="X75" s="437">
        <f>'A4'!X75</f>
        <v>0</v>
      </c>
      <c r="Y75" s="437">
        <f>'A4'!Y75</f>
        <v>0</v>
      </c>
      <c r="Z75" s="437">
        <f>'A4'!Z75</f>
        <v>0</v>
      </c>
      <c r="AA75" s="437">
        <f>'A4'!AA75</f>
        <v>0</v>
      </c>
      <c r="AB75" s="437">
        <f>'A4'!AB75</f>
        <v>0</v>
      </c>
      <c r="AC75" s="437">
        <f>'A4'!AC75</f>
        <v>0</v>
      </c>
      <c r="AD75" s="437">
        <f>'A4'!AD75</f>
        <v>0</v>
      </c>
      <c r="AE75" s="437">
        <f>'A4'!AE75</f>
        <v>0</v>
      </c>
      <c r="AF75" s="437">
        <f>'A4'!AF75</f>
        <v>0</v>
      </c>
      <c r="AG75" s="437">
        <f>'A4'!AG75</f>
        <v>0</v>
      </c>
      <c r="AH75" s="437">
        <f>'A4'!AH75</f>
        <v>0</v>
      </c>
      <c r="AI75" s="437">
        <f>'A4'!AI75</f>
        <v>0</v>
      </c>
      <c r="AJ75" s="437">
        <f>'A4'!AJ75</f>
        <v>0</v>
      </c>
      <c r="AK75" s="437">
        <f>'A4'!AK75</f>
        <v>0</v>
      </c>
      <c r="AL75" s="437">
        <f>'A4'!AL75</f>
        <v>0</v>
      </c>
      <c r="AM75" s="437">
        <f>'A4'!AM75</f>
        <v>0</v>
      </c>
      <c r="AN75" s="437">
        <f>'A4'!AN75</f>
        <v>0</v>
      </c>
      <c r="AO75" s="437">
        <f>'A4'!AO75</f>
        <v>0</v>
      </c>
      <c r="AP75" s="437">
        <f>'A4'!AP75</f>
        <v>0</v>
      </c>
      <c r="AQ75" s="437">
        <f>'A4'!AQ75</f>
        <v>0</v>
      </c>
      <c r="AR75" s="437">
        <f>'A4'!AR75</f>
        <v>0</v>
      </c>
    </row>
    <row r="76" spans="1:44" s="14" customFormat="1" ht="14.25">
      <c r="A76" s="719" t="s">
        <v>226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44" s="14" customFormat="1" ht="14.25" hidden="1">
      <c r="A77" s="719" t="s">
        <v>227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AR77" s="272"/>
    </row>
    <row r="78" spans="1:44" s="14" customFormat="1" ht="14.25" hidden="1">
      <c r="A78" s="719" t="s">
        <v>228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AR78" s="272"/>
    </row>
    <row r="79" spans="1:44" s="44" customFormat="1" ht="12.75" hidden="1" customHeight="1">
      <c r="A79" s="719" t="s">
        <v>229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AR79" s="273"/>
    </row>
    <row r="80" spans="1:44" s="40" customFormat="1" ht="12.75" hidden="1" customHeight="1">
      <c r="A80" s="719" t="s">
        <v>230</v>
      </c>
      <c r="B80" s="720"/>
      <c r="C80" s="720"/>
      <c r="D80" s="720"/>
      <c r="E80" s="720"/>
      <c r="F80" s="720"/>
      <c r="G80" s="720"/>
      <c r="H80" s="720"/>
      <c r="I80" s="720"/>
      <c r="J80" s="720"/>
      <c r="K80" s="720"/>
      <c r="L80" s="720"/>
      <c r="M80" s="720"/>
      <c r="AR80" s="197"/>
    </row>
    <row r="81" spans="1:13" ht="14.25" hidden="1">
      <c r="A81" s="719" t="s">
        <v>231</v>
      </c>
      <c r="B81" s="719"/>
      <c r="C81" s="719"/>
      <c r="D81" s="719"/>
      <c r="E81" s="719"/>
      <c r="F81" s="719"/>
      <c r="G81" s="719"/>
      <c r="H81" s="719"/>
      <c r="I81" s="719"/>
      <c r="J81" s="719"/>
      <c r="K81" s="719"/>
      <c r="L81" s="719"/>
      <c r="M81" s="719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2" customWidth="1"/>
    <col min="2" max="2" width="43.5703125" style="222" customWidth="1"/>
    <col min="3" max="3" width="9.28515625" style="222" customWidth="1"/>
    <col min="4" max="4" width="12.85546875" style="222" customWidth="1"/>
    <col min="5" max="5" width="11" style="222" customWidth="1"/>
    <col min="6" max="11" width="9.28515625" style="222" bestFit="1" customWidth="1"/>
    <col min="12" max="12" width="11.28515625" style="222" customWidth="1"/>
    <col min="13" max="13" width="14" style="222" customWidth="1"/>
    <col min="14" max="14" width="9.140625" style="222" customWidth="1"/>
    <col min="15" max="16384" width="0" style="222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6"/>
      <c r="B9" s="16" t="s">
        <v>248</v>
      </c>
      <c r="C9" s="238"/>
      <c r="D9" s="18" t="s">
        <v>172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36.75" customHeight="1">
      <c r="A10" s="245"/>
      <c r="B10" s="246"/>
      <c r="C10" s="445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432" t="s">
        <v>232</v>
      </c>
      <c r="M10" s="247" t="s">
        <v>174</v>
      </c>
      <c r="N10" s="244" t="s">
        <v>13</v>
      </c>
      <c r="O10" s="234"/>
      <c r="P10" s="234"/>
    </row>
    <row r="11" spans="1:16" ht="15">
      <c r="A11" s="249"/>
      <c r="B11" s="28" t="s">
        <v>270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12" t="s">
        <v>330</v>
      </c>
      <c r="C12" s="256"/>
      <c r="D12" s="257">
        <f xml:space="preserve"> 'A5'!D12</f>
        <v>193.32689794000004</v>
      </c>
      <c r="E12" s="257">
        <f xml:space="preserve"> 'A5'!E12</f>
        <v>0</v>
      </c>
      <c r="F12" s="257">
        <f xml:space="preserve"> 'A5'!F12</f>
        <v>0</v>
      </c>
      <c r="G12" s="257">
        <f xml:space="preserve"> 'A5'!G12</f>
        <v>0</v>
      </c>
      <c r="H12" s="257">
        <f xml:space="preserve"> 'A5'!H12</f>
        <v>0</v>
      </c>
      <c r="I12" s="257">
        <f xml:space="preserve"> 'A5'!I12</f>
        <v>0</v>
      </c>
      <c r="J12" s="257">
        <f xml:space="preserve"> 'A5'!J12</f>
        <v>0</v>
      </c>
      <c r="K12" s="257">
        <f xml:space="preserve"> 'A5'!K12</f>
        <v>0</v>
      </c>
      <c r="L12" s="257">
        <f xml:space="preserve"> 'A5'!L12</f>
        <v>0</v>
      </c>
      <c r="M12" s="257">
        <f xml:space="preserve"> 'A5'!M12</f>
        <v>193.32689794000004</v>
      </c>
      <c r="N12" s="259"/>
      <c r="O12" s="234"/>
      <c r="P12" s="234"/>
    </row>
    <row r="13" spans="1:16" ht="15">
      <c r="A13" s="260"/>
      <c r="B13" s="31" t="s">
        <v>175</v>
      </c>
      <c r="C13" s="256"/>
      <c r="D13" s="257">
        <f xml:space="preserve"> 'A5'!D13</f>
        <v>0</v>
      </c>
      <c r="E13" s="257">
        <f xml:space="preserve"> 'A5'!E13</f>
        <v>0</v>
      </c>
      <c r="F13" s="257">
        <f xml:space="preserve"> 'A5'!F13</f>
        <v>0</v>
      </c>
      <c r="G13" s="257">
        <f xml:space="preserve"> 'A5'!G13</f>
        <v>0</v>
      </c>
      <c r="H13" s="257">
        <f xml:space="preserve"> 'A5'!H13</f>
        <v>0</v>
      </c>
      <c r="I13" s="257">
        <f xml:space="preserve"> 'A5'!I13</f>
        <v>0</v>
      </c>
      <c r="J13" s="257">
        <f xml:space="preserve"> 'A5'!J13</f>
        <v>0</v>
      </c>
      <c r="K13" s="257">
        <f xml:space="preserve"> 'A5'!K13</f>
        <v>0</v>
      </c>
      <c r="L13" s="257">
        <f xml:space="preserve"> 'A5'!L13</f>
        <v>0</v>
      </c>
      <c r="M13" s="257">
        <f xml:space="preserve"> 'A5'!M13</f>
        <v>0</v>
      </c>
      <c r="N13" s="259"/>
      <c r="O13" s="234"/>
      <c r="P13" s="234"/>
    </row>
    <row r="14" spans="1:16" ht="15">
      <c r="A14" s="260"/>
      <c r="B14" s="31" t="s">
        <v>176</v>
      </c>
      <c r="C14" s="256"/>
      <c r="D14" s="257">
        <f xml:space="preserve"> 'A5'!D14</f>
        <v>193.32689794000004</v>
      </c>
      <c r="E14" s="257">
        <f xml:space="preserve"> 'A5'!E14</f>
        <v>0</v>
      </c>
      <c r="F14" s="257">
        <f xml:space="preserve"> 'A5'!F14</f>
        <v>0</v>
      </c>
      <c r="G14" s="257">
        <f xml:space="preserve"> 'A5'!G14</f>
        <v>0</v>
      </c>
      <c r="H14" s="257">
        <f xml:space="preserve"> 'A5'!H14</f>
        <v>0</v>
      </c>
      <c r="I14" s="257">
        <f xml:space="preserve"> 'A5'!I14</f>
        <v>0</v>
      </c>
      <c r="J14" s="257">
        <f xml:space="preserve"> 'A5'!J14</f>
        <v>0</v>
      </c>
      <c r="K14" s="257">
        <f xml:space="preserve"> 'A5'!K14</f>
        <v>0</v>
      </c>
      <c r="L14" s="257">
        <f xml:space="preserve"> 'A5'!L14</f>
        <v>0</v>
      </c>
      <c r="M14" s="257">
        <f xml:space="preserve"> 'A5'!M14</f>
        <v>193.32689794000004</v>
      </c>
      <c r="N14" s="259"/>
      <c r="O14" s="234"/>
      <c r="P14" s="234"/>
    </row>
    <row r="15" spans="1:16" ht="15">
      <c r="A15" s="260"/>
      <c r="B15" s="12" t="s">
        <v>177</v>
      </c>
      <c r="C15" s="256"/>
      <c r="D15" s="257"/>
      <c r="E15" s="257"/>
      <c r="F15" s="257">
        <f xml:space="preserve"> 'A5'!F15</f>
        <v>0</v>
      </c>
      <c r="G15" s="257">
        <f xml:space="preserve"> 'A5'!G15</f>
        <v>0</v>
      </c>
      <c r="H15" s="257">
        <f xml:space="preserve"> 'A5'!H15</f>
        <v>0</v>
      </c>
      <c r="I15" s="257">
        <f xml:space="preserve"> 'A5'!I15</f>
        <v>0</v>
      </c>
      <c r="J15" s="257">
        <f xml:space="preserve"> 'A5'!J15</f>
        <v>0</v>
      </c>
      <c r="K15" s="257">
        <f xml:space="preserve"> 'A5'!K15</f>
        <v>0</v>
      </c>
      <c r="L15" s="257">
        <f xml:space="preserve"> 'A5'!L15</f>
        <v>0</v>
      </c>
      <c r="M15" s="257">
        <f xml:space="preserve"> 'A5'!M15</f>
        <v>0</v>
      </c>
      <c r="N15" s="259"/>
      <c r="O15" s="234"/>
      <c r="P15" s="234"/>
    </row>
    <row r="16" spans="1:16" ht="15">
      <c r="A16" s="260"/>
      <c r="B16" s="31" t="s">
        <v>175</v>
      </c>
      <c r="C16" s="256"/>
      <c r="D16" s="257"/>
      <c r="E16" s="257"/>
      <c r="F16" s="257">
        <f xml:space="preserve"> 'A5'!F16</f>
        <v>0</v>
      </c>
      <c r="G16" s="257">
        <f xml:space="preserve"> 'A5'!G16</f>
        <v>0</v>
      </c>
      <c r="H16" s="257">
        <f xml:space="preserve"> 'A5'!H16</f>
        <v>0</v>
      </c>
      <c r="I16" s="257">
        <f xml:space="preserve"> 'A5'!I16</f>
        <v>0</v>
      </c>
      <c r="J16" s="257">
        <f xml:space="preserve"> 'A5'!J16</f>
        <v>0</v>
      </c>
      <c r="K16" s="257">
        <f xml:space="preserve"> 'A5'!K16</f>
        <v>0</v>
      </c>
      <c r="L16" s="257">
        <f xml:space="preserve"> 'A5'!L16</f>
        <v>0</v>
      </c>
      <c r="M16" s="257">
        <f xml:space="preserve"> 'A5'!M16</f>
        <v>0</v>
      </c>
      <c r="N16" s="259"/>
      <c r="O16" s="234"/>
      <c r="P16" s="234"/>
    </row>
    <row r="17" spans="1:16" ht="15">
      <c r="A17" s="260"/>
      <c r="B17" s="31" t="s">
        <v>176</v>
      </c>
      <c r="C17" s="256"/>
      <c r="D17" s="257"/>
      <c r="E17" s="257"/>
      <c r="F17" s="257">
        <f xml:space="preserve"> 'A5'!F17</f>
        <v>0</v>
      </c>
      <c r="G17" s="257">
        <f xml:space="preserve"> 'A5'!G17</f>
        <v>0</v>
      </c>
      <c r="H17" s="257">
        <f xml:space="preserve"> 'A5'!H17</f>
        <v>0</v>
      </c>
      <c r="I17" s="257">
        <f xml:space="preserve"> 'A5'!I17</f>
        <v>0</v>
      </c>
      <c r="J17" s="257">
        <f xml:space="preserve"> 'A5'!J17</f>
        <v>0</v>
      </c>
      <c r="K17" s="257">
        <f xml:space="preserve"> 'A5'!K17</f>
        <v>0</v>
      </c>
      <c r="L17" s="257">
        <f xml:space="preserve"> 'A5'!L17</f>
        <v>0</v>
      </c>
      <c r="M17" s="257">
        <f xml:space="preserve"> 'A5'!M17</f>
        <v>0</v>
      </c>
      <c r="N17" s="259"/>
      <c r="O17" s="234"/>
      <c r="P17" s="234"/>
    </row>
    <row r="18" spans="1:16" ht="15">
      <c r="A18" s="255"/>
      <c r="B18" s="466" t="s">
        <v>327</v>
      </c>
      <c r="C18" s="256"/>
      <c r="D18" s="257">
        <f xml:space="preserve"> 'A5'!D18</f>
        <v>0</v>
      </c>
      <c r="E18" s="257">
        <f xml:space="preserve"> 'A5'!E18</f>
        <v>0</v>
      </c>
      <c r="F18" s="257">
        <f xml:space="preserve"> 'A5'!F18</f>
        <v>0</v>
      </c>
      <c r="G18" s="257">
        <f xml:space="preserve"> 'A5'!G18</f>
        <v>0</v>
      </c>
      <c r="H18" s="257">
        <f xml:space="preserve"> 'A5'!H18</f>
        <v>0</v>
      </c>
      <c r="I18" s="257">
        <f xml:space="preserve"> 'A5'!I18</f>
        <v>0</v>
      </c>
      <c r="J18" s="257">
        <f xml:space="preserve"> 'A5'!J18</f>
        <v>0</v>
      </c>
      <c r="K18" s="257">
        <f xml:space="preserve"> 'A5'!K18</f>
        <v>0</v>
      </c>
      <c r="L18" s="257">
        <f xml:space="preserve"> 'A5'!L18</f>
        <v>0</v>
      </c>
      <c r="M18" s="257">
        <f xml:space="preserve"> 'A5'!M18</f>
        <v>0</v>
      </c>
      <c r="N18" s="259"/>
      <c r="O18" s="234"/>
      <c r="P18" s="234"/>
    </row>
    <row r="19" spans="1:16" ht="15">
      <c r="A19" s="260"/>
      <c r="B19" s="31" t="s">
        <v>175</v>
      </c>
      <c r="C19" s="256"/>
      <c r="D19" s="257">
        <f xml:space="preserve"> 'A5'!D19</f>
        <v>0</v>
      </c>
      <c r="E19" s="257">
        <f xml:space="preserve"> 'A5'!E19</f>
        <v>0</v>
      </c>
      <c r="F19" s="257">
        <f xml:space="preserve"> 'A5'!F19</f>
        <v>0</v>
      </c>
      <c r="G19" s="257">
        <f xml:space="preserve"> 'A5'!G19</f>
        <v>0</v>
      </c>
      <c r="H19" s="257">
        <f xml:space="preserve"> 'A5'!H19</f>
        <v>0</v>
      </c>
      <c r="I19" s="257">
        <f xml:space="preserve"> 'A5'!I19</f>
        <v>0</v>
      </c>
      <c r="J19" s="257">
        <f xml:space="preserve"> 'A5'!J19</f>
        <v>0</v>
      </c>
      <c r="K19" s="257">
        <f xml:space="preserve"> 'A5'!K19</f>
        <v>0</v>
      </c>
      <c r="L19" s="257">
        <f xml:space="preserve"> 'A5'!L19</f>
        <v>0</v>
      </c>
      <c r="M19" s="257">
        <f xml:space="preserve"> 'A5'!M19</f>
        <v>0</v>
      </c>
      <c r="N19" s="259"/>
      <c r="O19" s="234"/>
      <c r="P19" s="234"/>
    </row>
    <row r="20" spans="1:16" ht="15">
      <c r="A20" s="260"/>
      <c r="B20" s="31" t="s">
        <v>176</v>
      </c>
      <c r="C20" s="256"/>
      <c r="D20" s="257">
        <f xml:space="preserve"> 'A5'!D20</f>
        <v>0</v>
      </c>
      <c r="E20" s="257">
        <f xml:space="preserve"> 'A5'!E20</f>
        <v>0</v>
      </c>
      <c r="F20" s="257">
        <f xml:space="preserve"> 'A5'!F20</f>
        <v>0</v>
      </c>
      <c r="G20" s="257">
        <f xml:space="preserve"> 'A5'!G20</f>
        <v>0</v>
      </c>
      <c r="H20" s="257">
        <f xml:space="preserve"> 'A5'!H20</f>
        <v>0</v>
      </c>
      <c r="I20" s="257">
        <f xml:space="preserve"> 'A5'!I20</f>
        <v>0</v>
      </c>
      <c r="J20" s="257">
        <f xml:space="preserve"> 'A5'!J20</f>
        <v>0</v>
      </c>
      <c r="K20" s="257">
        <f xml:space="preserve"> 'A5'!K20</f>
        <v>0</v>
      </c>
      <c r="L20" s="257">
        <f xml:space="preserve"> 'A5'!L20</f>
        <v>0</v>
      </c>
      <c r="M20" s="257">
        <f xml:space="preserve"> 'A5'!M20</f>
        <v>0</v>
      </c>
      <c r="N20" s="259"/>
      <c r="O20" s="234"/>
      <c r="P20" s="234"/>
    </row>
    <row r="21" spans="1:16" ht="15">
      <c r="A21" s="255"/>
      <c r="B21" s="466" t="s">
        <v>326</v>
      </c>
      <c r="C21" s="256"/>
      <c r="D21" s="257">
        <f xml:space="preserve"> 'A5'!D21</f>
        <v>0</v>
      </c>
      <c r="E21" s="257">
        <f xml:space="preserve"> 'A5'!E21</f>
        <v>0</v>
      </c>
      <c r="F21" s="257">
        <f xml:space="preserve"> 'A5'!F21</f>
        <v>0</v>
      </c>
      <c r="G21" s="257">
        <f xml:space="preserve"> 'A5'!G21</f>
        <v>0</v>
      </c>
      <c r="H21" s="257">
        <f xml:space="preserve"> 'A5'!H21</f>
        <v>0</v>
      </c>
      <c r="I21" s="257">
        <f xml:space="preserve"> 'A5'!I21</f>
        <v>0</v>
      </c>
      <c r="J21" s="257">
        <f xml:space="preserve"> 'A5'!J21</f>
        <v>0</v>
      </c>
      <c r="K21" s="257">
        <f xml:space="preserve"> 'A5'!K21</f>
        <v>0</v>
      </c>
      <c r="L21" s="257">
        <f xml:space="preserve"> 'A5'!L21</f>
        <v>0</v>
      </c>
      <c r="M21" s="257">
        <f xml:space="preserve"> 'A5'!M21</f>
        <v>0</v>
      </c>
      <c r="N21" s="259"/>
      <c r="O21" s="234"/>
      <c r="P21" s="234"/>
    </row>
    <row r="22" spans="1:16" ht="15">
      <c r="A22" s="260"/>
      <c r="B22" s="31" t="s">
        <v>175</v>
      </c>
      <c r="C22" s="256"/>
      <c r="D22" s="257">
        <f xml:space="preserve"> 'A5'!D22</f>
        <v>0</v>
      </c>
      <c r="E22" s="257">
        <f xml:space="preserve"> 'A5'!E22</f>
        <v>0</v>
      </c>
      <c r="F22" s="257">
        <f xml:space="preserve"> 'A5'!F22</f>
        <v>0</v>
      </c>
      <c r="G22" s="257">
        <f xml:space="preserve"> 'A5'!G22</f>
        <v>0</v>
      </c>
      <c r="H22" s="257">
        <f xml:space="preserve"> 'A5'!H22</f>
        <v>0</v>
      </c>
      <c r="I22" s="257">
        <f xml:space="preserve"> 'A5'!I22</f>
        <v>0</v>
      </c>
      <c r="J22" s="257">
        <f xml:space="preserve"> 'A5'!J22</f>
        <v>0</v>
      </c>
      <c r="K22" s="257">
        <f xml:space="preserve"> 'A5'!K22</f>
        <v>0</v>
      </c>
      <c r="L22" s="257">
        <f xml:space="preserve"> 'A5'!L22</f>
        <v>0</v>
      </c>
      <c r="M22" s="257">
        <f xml:space="preserve"> 'A5'!M22</f>
        <v>0</v>
      </c>
      <c r="N22" s="259"/>
      <c r="O22" s="234"/>
      <c r="P22" s="234"/>
    </row>
    <row r="23" spans="1:16" ht="15">
      <c r="A23" s="260"/>
      <c r="B23" s="31" t="s">
        <v>176</v>
      </c>
      <c r="C23" s="256"/>
      <c r="D23" s="257">
        <f xml:space="preserve"> 'A5'!D23</f>
        <v>0</v>
      </c>
      <c r="E23" s="257">
        <f xml:space="preserve"> 'A5'!E23</f>
        <v>0</v>
      </c>
      <c r="F23" s="257">
        <f xml:space="preserve"> 'A5'!F23</f>
        <v>0</v>
      </c>
      <c r="G23" s="257">
        <f xml:space="preserve"> 'A5'!G23</f>
        <v>0</v>
      </c>
      <c r="H23" s="257">
        <f xml:space="preserve"> 'A5'!H23</f>
        <v>0</v>
      </c>
      <c r="I23" s="257">
        <f xml:space="preserve"> 'A5'!I23</f>
        <v>0</v>
      </c>
      <c r="J23" s="257">
        <f xml:space="preserve"> 'A5'!J23</f>
        <v>0</v>
      </c>
      <c r="K23" s="257">
        <f xml:space="preserve"> 'A5'!K23</f>
        <v>0</v>
      </c>
      <c r="L23" s="257">
        <f xml:space="preserve"> 'A5'!L23</f>
        <v>0</v>
      </c>
      <c r="M23" s="257">
        <f xml:space="preserve"> 'A5'!M23</f>
        <v>0</v>
      </c>
      <c r="N23" s="259"/>
      <c r="O23" s="234"/>
      <c r="P23" s="234"/>
    </row>
    <row r="24" spans="1:16" ht="15">
      <c r="A24" s="255"/>
      <c r="B24" s="12" t="s">
        <v>174</v>
      </c>
      <c r="C24" s="256"/>
      <c r="D24" s="257">
        <f xml:space="preserve"> 'A5'!D24</f>
        <v>193.32689794000004</v>
      </c>
      <c r="E24" s="257">
        <f xml:space="preserve"> 'A5'!E24</f>
        <v>0</v>
      </c>
      <c r="F24" s="257">
        <f xml:space="preserve"> 'A5'!F24</f>
        <v>0</v>
      </c>
      <c r="G24" s="257">
        <f xml:space="preserve"> 'A5'!G24</f>
        <v>0</v>
      </c>
      <c r="H24" s="257">
        <f xml:space="preserve"> 'A5'!H24</f>
        <v>0</v>
      </c>
      <c r="I24" s="257">
        <f xml:space="preserve"> 'A5'!I24</f>
        <v>0</v>
      </c>
      <c r="J24" s="257">
        <f xml:space="preserve"> 'A5'!J24</f>
        <v>0</v>
      </c>
      <c r="K24" s="257">
        <f xml:space="preserve"> 'A5'!K24</f>
        <v>0</v>
      </c>
      <c r="L24" s="257">
        <f xml:space="preserve"> 'A5'!L24</f>
        <v>0</v>
      </c>
      <c r="M24" s="257">
        <f xml:space="preserve"> 'A5'!M24</f>
        <v>193.32689794000004</v>
      </c>
      <c r="N24" s="259"/>
      <c r="O24" s="234"/>
      <c r="P24" s="234"/>
    </row>
    <row r="25" spans="1:16" ht="15">
      <c r="A25" s="255"/>
      <c r="B25" s="256"/>
      <c r="C25" s="256"/>
      <c r="D25" s="257">
        <f xml:space="preserve"> 'A5'!D25</f>
        <v>0</v>
      </c>
      <c r="E25" s="257">
        <f xml:space="preserve"> 'A5'!E25</f>
        <v>0</v>
      </c>
      <c r="F25" s="257">
        <f xml:space="preserve"> 'A5'!F25</f>
        <v>0</v>
      </c>
      <c r="G25" s="257">
        <f xml:space="preserve"> 'A5'!G25</f>
        <v>0</v>
      </c>
      <c r="H25" s="257">
        <f xml:space="preserve"> 'A5'!H25</f>
        <v>0</v>
      </c>
      <c r="I25" s="257">
        <f xml:space="preserve"> 'A5'!I25</f>
        <v>0</v>
      </c>
      <c r="J25" s="257">
        <f xml:space="preserve"> 'A5'!J25</f>
        <v>0</v>
      </c>
      <c r="K25" s="257">
        <f xml:space="preserve"> 'A5'!K25</f>
        <v>0</v>
      </c>
      <c r="L25" s="257">
        <f xml:space="preserve"> 'A5'!L25</f>
        <v>0</v>
      </c>
      <c r="M25" s="257">
        <f xml:space="preserve"> 'A5'!M25</f>
        <v>0</v>
      </c>
      <c r="N25" s="259"/>
      <c r="O25" s="234"/>
      <c r="P25" s="234"/>
    </row>
    <row r="26" spans="1:16" ht="14.25">
      <c r="A26" s="249"/>
      <c r="B26" s="250" t="s">
        <v>188</v>
      </c>
      <c r="C26" s="251"/>
      <c r="D26" s="257">
        <f xml:space="preserve"> 'A5'!D26</f>
        <v>0</v>
      </c>
      <c r="E26" s="257">
        <f xml:space="preserve"> 'A5'!E26</f>
        <v>0</v>
      </c>
      <c r="F26" s="257">
        <f xml:space="preserve"> 'A5'!F26</f>
        <v>0</v>
      </c>
      <c r="G26" s="257">
        <f xml:space="preserve"> 'A5'!G26</f>
        <v>0</v>
      </c>
      <c r="H26" s="257">
        <f xml:space="preserve"> 'A5'!H26</f>
        <v>0</v>
      </c>
      <c r="I26" s="257">
        <f xml:space="preserve"> 'A5'!I26</f>
        <v>0</v>
      </c>
      <c r="J26" s="257">
        <f xml:space="preserve"> 'A5'!J26</f>
        <v>0</v>
      </c>
      <c r="K26" s="257">
        <f xml:space="preserve"> 'A5'!K26</f>
        <v>0</v>
      </c>
      <c r="L26" s="257">
        <f xml:space="preserve"> 'A5'!L26</f>
        <v>0</v>
      </c>
      <c r="M26" s="257">
        <f xml:space="preserve"> 'A5'!M26</f>
        <v>0</v>
      </c>
      <c r="N26" s="259"/>
      <c r="O26" s="234"/>
      <c r="P26" s="234"/>
    </row>
    <row r="27" spans="1:16" ht="14.25">
      <c r="A27" s="249"/>
      <c r="B27" s="250" t="s">
        <v>189</v>
      </c>
      <c r="C27" s="251"/>
      <c r="D27" s="257">
        <f xml:space="preserve"> 'A5'!D27</f>
        <v>0</v>
      </c>
      <c r="E27" s="257">
        <f xml:space="preserve"> 'A5'!E27</f>
        <v>0</v>
      </c>
      <c r="F27" s="257">
        <f xml:space="preserve"> 'A5'!F27</f>
        <v>0</v>
      </c>
      <c r="G27" s="257">
        <f xml:space="preserve"> 'A5'!G27</f>
        <v>0</v>
      </c>
      <c r="H27" s="257">
        <f xml:space="preserve"> 'A5'!H27</f>
        <v>0</v>
      </c>
      <c r="I27" s="257">
        <f xml:space="preserve"> 'A5'!I27</f>
        <v>0</v>
      </c>
      <c r="J27" s="257">
        <f xml:space="preserve"> 'A5'!J27</f>
        <v>0</v>
      </c>
      <c r="K27" s="257">
        <f xml:space="preserve"> 'A5'!K27</f>
        <v>0</v>
      </c>
      <c r="L27" s="257">
        <f xml:space="preserve"> 'A5'!L27</f>
        <v>0</v>
      </c>
      <c r="M27" s="257">
        <f xml:space="preserve"> 'A5'!M27</f>
        <v>0</v>
      </c>
      <c r="N27" s="259"/>
      <c r="O27" s="234"/>
      <c r="P27" s="234"/>
    </row>
    <row r="28" spans="1:16" ht="18.75">
      <c r="A28" s="249"/>
      <c r="B28" s="28" t="s">
        <v>336</v>
      </c>
      <c r="C28" s="75"/>
      <c r="D28" s="257">
        <f xml:space="preserve"> 'A5'!D28</f>
        <v>1774.7829061799998</v>
      </c>
      <c r="E28" s="257">
        <f xml:space="preserve"> 'A5'!E28</f>
        <v>422.74254762999999</v>
      </c>
      <c r="F28" s="257">
        <f xml:space="preserve"> 'A5'!F28</f>
        <v>2.97387304</v>
      </c>
      <c r="G28" s="257">
        <f xml:space="preserve"> 'A5'!G28</f>
        <v>0</v>
      </c>
      <c r="H28" s="257">
        <f xml:space="preserve"> 'A5'!H28</f>
        <v>0</v>
      </c>
      <c r="I28" s="257">
        <f xml:space="preserve"> 'A5'!I28</f>
        <v>0</v>
      </c>
      <c r="J28" s="257">
        <f xml:space="preserve"> 'A5'!J28</f>
        <v>0</v>
      </c>
      <c r="K28" s="257">
        <f xml:space="preserve"> 'A5'!K28</f>
        <v>0</v>
      </c>
      <c r="L28" s="257">
        <f xml:space="preserve"> 'A5'!L28</f>
        <v>0</v>
      </c>
      <c r="M28" s="257">
        <f xml:space="preserve"> 'A5'!M28</f>
        <v>2200.4993268500002</v>
      </c>
      <c r="N28" s="259"/>
      <c r="O28" s="234"/>
      <c r="P28" s="234"/>
    </row>
    <row r="29" spans="1:16" ht="18.75">
      <c r="A29" s="255"/>
      <c r="B29" s="12" t="s">
        <v>330</v>
      </c>
      <c r="C29" s="75"/>
      <c r="D29" s="257">
        <f xml:space="preserve"> 'A5'!D29</f>
        <v>1199.5498198099999</v>
      </c>
      <c r="E29" s="257">
        <f xml:space="preserve"> 'A5'!E29</f>
        <v>211.96161172000001</v>
      </c>
      <c r="F29" s="257">
        <f xml:space="preserve"> 'A5'!F29</f>
        <v>0</v>
      </c>
      <c r="G29" s="257">
        <f xml:space="preserve"> 'A5'!G29</f>
        <v>0</v>
      </c>
      <c r="H29" s="257">
        <f xml:space="preserve"> 'A5'!H29</f>
        <v>0</v>
      </c>
      <c r="I29" s="257">
        <f xml:space="preserve"> 'A5'!I29</f>
        <v>0</v>
      </c>
      <c r="J29" s="257">
        <f xml:space="preserve"> 'A5'!J29</f>
        <v>0</v>
      </c>
      <c r="K29" s="257">
        <f xml:space="preserve"> 'A5'!K29</f>
        <v>0</v>
      </c>
      <c r="L29" s="257">
        <f xml:space="preserve"> 'A5'!L29</f>
        <v>0</v>
      </c>
      <c r="M29" s="257">
        <f xml:space="preserve"> 'A5'!M29</f>
        <v>1411.51143153</v>
      </c>
      <c r="N29" s="259"/>
      <c r="O29" s="234"/>
      <c r="P29" s="234"/>
    </row>
    <row r="30" spans="1:16" ht="18.75">
      <c r="A30" s="260"/>
      <c r="B30" s="31" t="s">
        <v>175</v>
      </c>
      <c r="C30" s="75"/>
      <c r="D30" s="257">
        <f xml:space="preserve"> 'A5'!D30</f>
        <v>0</v>
      </c>
      <c r="E30" s="257">
        <f xml:space="preserve"> 'A5'!E30</f>
        <v>0</v>
      </c>
      <c r="F30" s="257">
        <f xml:space="preserve"> 'A5'!F30</f>
        <v>0</v>
      </c>
      <c r="G30" s="257">
        <f xml:space="preserve"> 'A5'!G30</f>
        <v>0</v>
      </c>
      <c r="H30" s="257">
        <f xml:space="preserve"> 'A5'!H30</f>
        <v>0</v>
      </c>
      <c r="I30" s="257">
        <f xml:space="preserve"> 'A5'!I30</f>
        <v>0</v>
      </c>
      <c r="J30" s="257">
        <f xml:space="preserve"> 'A5'!J30</f>
        <v>0</v>
      </c>
      <c r="K30" s="257">
        <f xml:space="preserve"> 'A5'!K30</f>
        <v>0</v>
      </c>
      <c r="L30" s="257">
        <f xml:space="preserve"> 'A5'!L30</f>
        <v>0</v>
      </c>
      <c r="M30" s="257">
        <f xml:space="preserve"> 'A5'!M30</f>
        <v>0</v>
      </c>
      <c r="N30" s="259"/>
      <c r="O30" s="234"/>
      <c r="P30" s="234"/>
    </row>
    <row r="31" spans="1:16" ht="18.75">
      <c r="A31" s="260"/>
      <c r="B31" s="31" t="s">
        <v>176</v>
      </c>
      <c r="C31" s="75"/>
      <c r="D31" s="257">
        <f xml:space="preserve"> 'A5'!D31</f>
        <v>1199.5498198099999</v>
      </c>
      <c r="E31" s="257">
        <f xml:space="preserve"> 'A5'!E31</f>
        <v>211.96161172000001</v>
      </c>
      <c r="F31" s="257">
        <f xml:space="preserve"> 'A5'!F31</f>
        <v>0</v>
      </c>
      <c r="G31" s="257">
        <f xml:space="preserve"> 'A5'!G31</f>
        <v>0</v>
      </c>
      <c r="H31" s="257">
        <f xml:space="preserve"> 'A5'!H31</f>
        <v>0</v>
      </c>
      <c r="I31" s="257">
        <f xml:space="preserve"> 'A5'!I31</f>
        <v>0</v>
      </c>
      <c r="J31" s="257">
        <f xml:space="preserve"> 'A5'!J31</f>
        <v>0</v>
      </c>
      <c r="K31" s="257">
        <f xml:space="preserve"> 'A5'!K31</f>
        <v>0</v>
      </c>
      <c r="L31" s="257">
        <f xml:space="preserve"> 'A5'!L31</f>
        <v>0</v>
      </c>
      <c r="M31" s="257">
        <f xml:space="preserve"> 'A5'!M31</f>
        <v>1411.51143153</v>
      </c>
      <c r="N31" s="259"/>
      <c r="O31" s="234"/>
      <c r="P31" s="234"/>
    </row>
    <row r="32" spans="1:16" ht="18.75">
      <c r="A32" s="260"/>
      <c r="B32" s="12" t="s">
        <v>177</v>
      </c>
      <c r="C32" s="75"/>
      <c r="D32" s="257">
        <f xml:space="preserve"> 'A5'!D32</f>
        <v>342.12562988000002</v>
      </c>
      <c r="E32" s="257">
        <f xml:space="preserve"> 'A5'!E32</f>
        <v>197.53721985000001</v>
      </c>
      <c r="F32" s="257">
        <f xml:space="preserve"> 'A5'!F32</f>
        <v>0</v>
      </c>
      <c r="G32" s="257">
        <f xml:space="preserve"> 'A5'!G32</f>
        <v>0</v>
      </c>
      <c r="H32" s="257">
        <f xml:space="preserve"> 'A5'!H32</f>
        <v>0</v>
      </c>
      <c r="I32" s="257">
        <f xml:space="preserve"> 'A5'!I32</f>
        <v>0</v>
      </c>
      <c r="J32" s="257">
        <f xml:space="preserve"> 'A5'!J32</f>
        <v>0</v>
      </c>
      <c r="K32" s="257">
        <f xml:space="preserve"> 'A5'!K32</f>
        <v>0</v>
      </c>
      <c r="L32" s="257">
        <f xml:space="preserve"> 'A5'!L32</f>
        <v>0</v>
      </c>
      <c r="M32" s="257">
        <f xml:space="preserve"> 'A5'!M32</f>
        <v>539.66284973000006</v>
      </c>
      <c r="N32" s="259"/>
      <c r="O32" s="234"/>
      <c r="P32" s="234"/>
    </row>
    <row r="33" spans="1:16" ht="18.75">
      <c r="A33" s="260"/>
      <c r="B33" s="31" t="s">
        <v>175</v>
      </c>
      <c r="C33" s="75"/>
      <c r="D33" s="257">
        <f xml:space="preserve"> 'A5'!D33</f>
        <v>17.905324700000001</v>
      </c>
      <c r="E33" s="257">
        <f xml:space="preserve"> 'A5'!E33</f>
        <v>0</v>
      </c>
      <c r="F33" s="257">
        <f xml:space="preserve"> 'A5'!F33</f>
        <v>0</v>
      </c>
      <c r="G33" s="257">
        <f xml:space="preserve"> 'A5'!G33</f>
        <v>0</v>
      </c>
      <c r="H33" s="257">
        <f xml:space="preserve"> 'A5'!H33</f>
        <v>0</v>
      </c>
      <c r="I33" s="257">
        <f xml:space="preserve"> 'A5'!I33</f>
        <v>0</v>
      </c>
      <c r="J33" s="257">
        <f xml:space="preserve"> 'A5'!J33</f>
        <v>0</v>
      </c>
      <c r="K33" s="257">
        <f xml:space="preserve"> 'A5'!K33</f>
        <v>0</v>
      </c>
      <c r="L33" s="257">
        <f xml:space="preserve"> 'A5'!L33</f>
        <v>0</v>
      </c>
      <c r="M33" s="257">
        <f xml:space="preserve"> 'A5'!M33</f>
        <v>17.905324700000001</v>
      </c>
      <c r="N33" s="259"/>
      <c r="O33" s="234"/>
      <c r="P33" s="234"/>
    </row>
    <row r="34" spans="1:16" ht="18.75">
      <c r="A34" s="260"/>
      <c r="B34" s="31" t="s">
        <v>176</v>
      </c>
      <c r="C34" s="75"/>
      <c r="D34" s="257">
        <f xml:space="preserve"> 'A5'!D34</f>
        <v>324.22030518000003</v>
      </c>
      <c r="E34" s="257">
        <f xml:space="preserve"> 'A5'!E34</f>
        <v>197.53721985000001</v>
      </c>
      <c r="F34" s="257">
        <f xml:space="preserve"> 'A5'!F34</f>
        <v>0</v>
      </c>
      <c r="G34" s="257">
        <f xml:space="preserve"> 'A5'!G34</f>
        <v>0</v>
      </c>
      <c r="H34" s="257">
        <f xml:space="preserve"> 'A5'!H34</f>
        <v>0</v>
      </c>
      <c r="I34" s="257">
        <f xml:space="preserve"> 'A5'!I34</f>
        <v>0</v>
      </c>
      <c r="J34" s="257">
        <f xml:space="preserve"> 'A5'!J34</f>
        <v>0</v>
      </c>
      <c r="K34" s="257">
        <f xml:space="preserve"> 'A5'!K34</f>
        <v>0</v>
      </c>
      <c r="L34" s="257">
        <f xml:space="preserve"> 'A5'!L34</f>
        <v>0</v>
      </c>
      <c r="M34" s="257">
        <f xml:space="preserve"> 'A5'!M34</f>
        <v>521.75752503000001</v>
      </c>
      <c r="N34" s="259"/>
      <c r="O34" s="234"/>
      <c r="P34" s="234"/>
    </row>
    <row r="35" spans="1:16" ht="18.75">
      <c r="A35" s="255"/>
      <c r="B35" s="466" t="s">
        <v>327</v>
      </c>
      <c r="C35" s="75"/>
      <c r="D35" s="257">
        <f xml:space="preserve"> 'A5'!D35</f>
        <v>0</v>
      </c>
      <c r="E35" s="257">
        <f xml:space="preserve"> 'A5'!E35</f>
        <v>0</v>
      </c>
      <c r="F35" s="257">
        <f xml:space="preserve"> 'A5'!F35</f>
        <v>0</v>
      </c>
      <c r="G35" s="257">
        <f xml:space="preserve"> 'A5'!G35</f>
        <v>0</v>
      </c>
      <c r="H35" s="257">
        <f xml:space="preserve"> 'A5'!H35</f>
        <v>0</v>
      </c>
      <c r="I35" s="257">
        <f xml:space="preserve"> 'A5'!I35</f>
        <v>0</v>
      </c>
      <c r="J35" s="257">
        <f xml:space="preserve"> 'A5'!J35</f>
        <v>0</v>
      </c>
      <c r="K35" s="257">
        <f xml:space="preserve"> 'A5'!K35</f>
        <v>0</v>
      </c>
      <c r="L35" s="257">
        <f xml:space="preserve"> 'A5'!L35</f>
        <v>0</v>
      </c>
      <c r="M35" s="257">
        <f xml:space="preserve"> 'A5'!M35</f>
        <v>0</v>
      </c>
      <c r="N35" s="259"/>
      <c r="O35" s="234"/>
      <c r="P35" s="234"/>
    </row>
    <row r="36" spans="1:16" ht="18.75">
      <c r="A36" s="260"/>
      <c r="B36" s="31" t="s">
        <v>175</v>
      </c>
      <c r="C36" s="75"/>
      <c r="D36" s="257">
        <f xml:space="preserve"> 'A5'!D36</f>
        <v>0</v>
      </c>
      <c r="E36" s="257">
        <f xml:space="preserve"> 'A5'!E36</f>
        <v>0</v>
      </c>
      <c r="F36" s="257">
        <f xml:space="preserve"> 'A5'!F36</f>
        <v>0</v>
      </c>
      <c r="G36" s="257">
        <f xml:space="preserve"> 'A5'!G36</f>
        <v>0</v>
      </c>
      <c r="H36" s="257">
        <f xml:space="preserve"> 'A5'!H36</f>
        <v>0</v>
      </c>
      <c r="I36" s="257">
        <f xml:space="preserve"> 'A5'!I36</f>
        <v>0</v>
      </c>
      <c r="J36" s="257">
        <f xml:space="preserve"> 'A5'!J36</f>
        <v>0</v>
      </c>
      <c r="K36" s="257">
        <f xml:space="preserve"> 'A5'!K36</f>
        <v>0</v>
      </c>
      <c r="L36" s="257">
        <f xml:space="preserve"> 'A5'!L36</f>
        <v>0</v>
      </c>
      <c r="M36" s="257">
        <f xml:space="preserve"> 'A5'!M36</f>
        <v>0</v>
      </c>
      <c r="N36" s="259"/>
      <c r="O36" s="234"/>
      <c r="P36" s="234"/>
    </row>
    <row r="37" spans="1:16" ht="18.75">
      <c r="A37" s="260"/>
      <c r="B37" s="31" t="s">
        <v>176</v>
      </c>
      <c r="C37" s="75"/>
      <c r="D37" s="257">
        <f xml:space="preserve"> 'A5'!D37</f>
        <v>0</v>
      </c>
      <c r="E37" s="257">
        <f xml:space="preserve"> 'A5'!E37</f>
        <v>0</v>
      </c>
      <c r="F37" s="257">
        <f xml:space="preserve"> 'A5'!F37</f>
        <v>0</v>
      </c>
      <c r="G37" s="257">
        <f xml:space="preserve"> 'A5'!G37</f>
        <v>0</v>
      </c>
      <c r="H37" s="257">
        <f xml:space="preserve"> 'A5'!H37</f>
        <v>0</v>
      </c>
      <c r="I37" s="257">
        <f xml:space="preserve"> 'A5'!I37</f>
        <v>0</v>
      </c>
      <c r="J37" s="257">
        <f xml:space="preserve"> 'A5'!J37</f>
        <v>0</v>
      </c>
      <c r="K37" s="257">
        <f xml:space="preserve"> 'A5'!K37</f>
        <v>0</v>
      </c>
      <c r="L37" s="257">
        <f xml:space="preserve"> 'A5'!L37</f>
        <v>0</v>
      </c>
      <c r="M37" s="257">
        <f xml:space="preserve"> 'A5'!M37</f>
        <v>0</v>
      </c>
      <c r="N37" s="259"/>
      <c r="O37" s="234"/>
      <c r="P37" s="234"/>
    </row>
    <row r="38" spans="1:16" ht="18.75">
      <c r="A38" s="255"/>
      <c r="B38" s="466" t="s">
        <v>326</v>
      </c>
      <c r="C38" s="75"/>
      <c r="D38" s="257">
        <f xml:space="preserve"> 'A5'!D38</f>
        <v>233.10745649000003</v>
      </c>
      <c r="E38" s="257">
        <f xml:space="preserve"> 'A5'!E38</f>
        <v>13.243716060000001</v>
      </c>
      <c r="F38" s="257">
        <f xml:space="preserve"> 'A5'!F38</f>
        <v>2.97387304</v>
      </c>
      <c r="G38" s="257">
        <f xml:space="preserve"> 'A5'!G38</f>
        <v>0</v>
      </c>
      <c r="H38" s="257">
        <f xml:space="preserve"> 'A5'!H38</f>
        <v>0</v>
      </c>
      <c r="I38" s="257">
        <f xml:space="preserve"> 'A5'!I38</f>
        <v>0</v>
      </c>
      <c r="J38" s="257">
        <f xml:space="preserve"> 'A5'!J38</f>
        <v>0</v>
      </c>
      <c r="K38" s="257">
        <f xml:space="preserve"> 'A5'!K38</f>
        <v>0</v>
      </c>
      <c r="L38" s="257">
        <f xml:space="preserve"> 'A5'!L38</f>
        <v>0</v>
      </c>
      <c r="M38" s="257">
        <f xml:space="preserve"> 'A5'!M38</f>
        <v>249.32504559000006</v>
      </c>
      <c r="N38" s="259"/>
      <c r="O38" s="234"/>
      <c r="P38" s="234"/>
    </row>
    <row r="39" spans="1:16" ht="18.75">
      <c r="A39" s="260"/>
      <c r="B39" s="31" t="s">
        <v>175</v>
      </c>
      <c r="C39" s="75"/>
      <c r="D39" s="257">
        <f xml:space="preserve"> 'A5'!D39</f>
        <v>231.28004724000004</v>
      </c>
      <c r="E39" s="257">
        <f xml:space="preserve"> 'A5'!E39</f>
        <v>12.44571887</v>
      </c>
      <c r="F39" s="257">
        <f xml:space="preserve"> 'A5'!F39</f>
        <v>2.97387304</v>
      </c>
      <c r="G39" s="257">
        <f xml:space="preserve"> 'A5'!G39</f>
        <v>0</v>
      </c>
      <c r="H39" s="257">
        <f xml:space="preserve"> 'A5'!H39</f>
        <v>0</v>
      </c>
      <c r="I39" s="257">
        <f xml:space="preserve"> 'A5'!I39</f>
        <v>0</v>
      </c>
      <c r="J39" s="257">
        <f xml:space="preserve"> 'A5'!J39</f>
        <v>0</v>
      </c>
      <c r="K39" s="257">
        <f xml:space="preserve"> 'A5'!K39</f>
        <v>0</v>
      </c>
      <c r="L39" s="257">
        <f xml:space="preserve"> 'A5'!L39</f>
        <v>0</v>
      </c>
      <c r="M39" s="257">
        <f xml:space="preserve"> 'A5'!M39</f>
        <v>246.69963915000005</v>
      </c>
      <c r="N39" s="259"/>
      <c r="O39" s="234"/>
      <c r="P39" s="234"/>
    </row>
    <row r="40" spans="1:16" ht="18.75">
      <c r="A40" s="260"/>
      <c r="B40" s="31" t="s">
        <v>176</v>
      </c>
      <c r="C40" s="75"/>
      <c r="D40" s="257">
        <f xml:space="preserve"> 'A5'!D40</f>
        <v>1.8274092500000005</v>
      </c>
      <c r="E40" s="257">
        <f xml:space="preserve"> 'A5'!E40</f>
        <v>0.79799719000000002</v>
      </c>
      <c r="F40" s="257">
        <f xml:space="preserve"> 'A5'!F40</f>
        <v>0</v>
      </c>
      <c r="G40" s="257">
        <f xml:space="preserve"> 'A5'!G40</f>
        <v>0</v>
      </c>
      <c r="H40" s="257">
        <f xml:space="preserve"> 'A5'!H40</f>
        <v>0</v>
      </c>
      <c r="I40" s="257">
        <f xml:space="preserve"> 'A5'!I40</f>
        <v>0</v>
      </c>
      <c r="J40" s="257">
        <f xml:space="preserve"> 'A5'!J40</f>
        <v>0</v>
      </c>
      <c r="K40" s="257">
        <f xml:space="preserve"> 'A5'!K40</f>
        <v>0</v>
      </c>
      <c r="L40" s="257">
        <f xml:space="preserve"> 'A5'!L40</f>
        <v>0</v>
      </c>
      <c r="M40" s="257">
        <f xml:space="preserve"> 'A5'!M40</f>
        <v>2.6254064400000008</v>
      </c>
      <c r="N40" s="259"/>
      <c r="O40" s="234"/>
      <c r="P40" s="234"/>
    </row>
    <row r="41" spans="1:16" ht="18.75">
      <c r="A41" s="260"/>
      <c r="B41" s="28" t="s">
        <v>337</v>
      </c>
      <c r="C41" s="75"/>
      <c r="D41" s="257">
        <f xml:space="preserve"> 'A5'!D41</f>
        <v>82.36032705999996</v>
      </c>
      <c r="E41" s="257">
        <f xml:space="preserve"> 'A5'!E41</f>
        <v>0</v>
      </c>
      <c r="F41" s="257">
        <f xml:space="preserve"> 'A5'!F41</f>
        <v>0</v>
      </c>
      <c r="G41" s="257">
        <f xml:space="preserve"> 'A5'!G41</f>
        <v>0</v>
      </c>
      <c r="H41" s="257">
        <f xml:space="preserve"> 'A5'!H41</f>
        <v>0</v>
      </c>
      <c r="I41" s="257">
        <f xml:space="preserve"> 'A5'!I41</f>
        <v>0</v>
      </c>
      <c r="J41" s="257">
        <f xml:space="preserve"> 'A5'!J41</f>
        <v>0</v>
      </c>
      <c r="K41" s="257">
        <f xml:space="preserve"> 'A5'!K41</f>
        <v>0</v>
      </c>
      <c r="L41" s="257">
        <f xml:space="preserve"> 'A5'!L41</f>
        <v>0</v>
      </c>
      <c r="M41" s="257">
        <f xml:space="preserve"> 'A5'!M41</f>
        <v>82.36032705999996</v>
      </c>
      <c r="N41" s="259"/>
      <c r="O41" s="234"/>
      <c r="P41" s="234"/>
    </row>
    <row r="42" spans="1:16" ht="18.75">
      <c r="A42" s="260"/>
      <c r="B42" s="31" t="s">
        <v>338</v>
      </c>
      <c r="C42" s="75"/>
      <c r="D42" s="257">
        <f xml:space="preserve"> 'A5'!D42</f>
        <v>82.36032705999996</v>
      </c>
      <c r="E42" s="257">
        <f xml:space="preserve"> 'A5'!E42</f>
        <v>0</v>
      </c>
      <c r="F42" s="257">
        <f xml:space="preserve"> 'A5'!F42</f>
        <v>0</v>
      </c>
      <c r="G42" s="257">
        <f xml:space="preserve"> 'A5'!G42</f>
        <v>0</v>
      </c>
      <c r="H42" s="257">
        <f xml:space="preserve"> 'A5'!H42</f>
        <v>0</v>
      </c>
      <c r="I42" s="257">
        <f xml:space="preserve"> 'A5'!I42</f>
        <v>0</v>
      </c>
      <c r="J42" s="257">
        <f xml:space="preserve"> 'A5'!J42</f>
        <v>0</v>
      </c>
      <c r="K42" s="257">
        <f xml:space="preserve"> 'A5'!K42</f>
        <v>0</v>
      </c>
      <c r="L42" s="257">
        <f xml:space="preserve"> 'A5'!L42</f>
        <v>0</v>
      </c>
      <c r="M42" s="257">
        <f xml:space="preserve"> 'A5'!M42</f>
        <v>82.36032705999996</v>
      </c>
      <c r="N42" s="259"/>
      <c r="O42" s="234"/>
      <c r="P42" s="234"/>
    </row>
    <row r="43" spans="1:16" ht="18.75">
      <c r="A43" s="260"/>
      <c r="B43" s="31" t="s">
        <v>339</v>
      </c>
      <c r="C43" s="75"/>
      <c r="D43" s="257">
        <f xml:space="preserve"> 'A5'!D43</f>
        <v>0</v>
      </c>
      <c r="E43" s="257">
        <f xml:space="preserve"> 'A5'!E43</f>
        <v>0</v>
      </c>
      <c r="F43" s="257">
        <f xml:space="preserve"> 'A5'!F43</f>
        <v>0</v>
      </c>
      <c r="G43" s="257">
        <f xml:space="preserve"> 'A5'!G43</f>
        <v>0</v>
      </c>
      <c r="H43" s="257">
        <f xml:space="preserve"> 'A5'!H43</f>
        <v>0</v>
      </c>
      <c r="I43" s="257">
        <f xml:space="preserve"> 'A5'!I43</f>
        <v>0</v>
      </c>
      <c r="J43" s="257">
        <f xml:space="preserve"> 'A5'!J43</f>
        <v>0</v>
      </c>
      <c r="K43" s="257">
        <f xml:space="preserve"> 'A5'!K43</f>
        <v>0</v>
      </c>
      <c r="L43" s="257">
        <f xml:space="preserve"> 'A5'!L43</f>
        <v>0</v>
      </c>
      <c r="M43" s="257">
        <f xml:space="preserve"> 'A5'!M43</f>
        <v>0</v>
      </c>
      <c r="N43" s="259"/>
      <c r="O43" s="234"/>
      <c r="P43" s="234"/>
    </row>
    <row r="44" spans="1:16" ht="15">
      <c r="A44" s="255"/>
      <c r="B44" s="12" t="s">
        <v>174</v>
      </c>
      <c r="C44" s="256"/>
      <c r="D44" s="257">
        <f xml:space="preserve"> 'A5'!D44</f>
        <v>1857.1432332399997</v>
      </c>
      <c r="E44" s="257">
        <f xml:space="preserve"> 'A5'!E44</f>
        <v>422.74254762999999</v>
      </c>
      <c r="F44" s="257">
        <f xml:space="preserve"> 'A5'!F44</f>
        <v>2.97387304</v>
      </c>
      <c r="G44" s="257">
        <f xml:space="preserve"> 'A5'!G44</f>
        <v>0</v>
      </c>
      <c r="H44" s="257">
        <f xml:space="preserve"> 'A5'!H44</f>
        <v>0</v>
      </c>
      <c r="I44" s="257">
        <f xml:space="preserve"> 'A5'!I44</f>
        <v>0</v>
      </c>
      <c r="J44" s="257">
        <f xml:space="preserve"> 'A5'!J44</f>
        <v>0</v>
      </c>
      <c r="K44" s="257">
        <f xml:space="preserve"> 'A5'!K44</f>
        <v>0</v>
      </c>
      <c r="L44" s="257">
        <f xml:space="preserve"> 'A5'!L44</f>
        <v>0</v>
      </c>
      <c r="M44" s="257">
        <f xml:space="preserve"> 'A5'!M44</f>
        <v>2282.8596539100004</v>
      </c>
      <c r="N44" s="259"/>
      <c r="O44" s="234"/>
      <c r="P44" s="234"/>
    </row>
    <row r="45" spans="1:16" ht="15">
      <c r="A45" s="255"/>
      <c r="B45" s="256"/>
      <c r="C45" s="256"/>
      <c r="D45" s="257">
        <f xml:space="preserve"> 'A5'!D45</f>
        <v>0</v>
      </c>
      <c r="E45" s="257">
        <f xml:space="preserve"> 'A5'!E45</f>
        <v>0</v>
      </c>
      <c r="F45" s="257">
        <f xml:space="preserve"> 'A5'!F45</f>
        <v>0</v>
      </c>
      <c r="G45" s="257">
        <f xml:space="preserve"> 'A5'!G45</f>
        <v>0</v>
      </c>
      <c r="H45" s="257">
        <f xml:space="preserve"> 'A5'!H45</f>
        <v>0</v>
      </c>
      <c r="I45" s="257">
        <f xml:space="preserve"> 'A5'!I45</f>
        <v>0</v>
      </c>
      <c r="J45" s="257">
        <f xml:space="preserve"> 'A5'!J45</f>
        <v>0</v>
      </c>
      <c r="K45" s="257">
        <f xml:space="preserve"> 'A5'!K45</f>
        <v>0</v>
      </c>
      <c r="L45" s="257">
        <f xml:space="preserve"> 'A5'!L45</f>
        <v>0</v>
      </c>
      <c r="M45" s="257">
        <f xml:space="preserve"> 'A5'!M45</f>
        <v>0</v>
      </c>
      <c r="N45" s="259"/>
      <c r="O45" s="234"/>
      <c r="P45" s="234"/>
    </row>
    <row r="46" spans="1:16" ht="14.25">
      <c r="A46" s="249"/>
      <c r="B46" s="250" t="s">
        <v>190</v>
      </c>
      <c r="C46" s="251"/>
      <c r="D46" s="257">
        <f xml:space="preserve"> 'A5'!D46</f>
        <v>0</v>
      </c>
      <c r="E46" s="257">
        <f xml:space="preserve"> 'A5'!E46</f>
        <v>0</v>
      </c>
      <c r="F46" s="257">
        <f xml:space="preserve"> 'A5'!F46</f>
        <v>0</v>
      </c>
      <c r="G46" s="257">
        <f xml:space="preserve"> 'A5'!G46</f>
        <v>0</v>
      </c>
      <c r="H46" s="257">
        <f xml:space="preserve"> 'A5'!H46</f>
        <v>0</v>
      </c>
      <c r="I46" s="257">
        <f xml:space="preserve"> 'A5'!I46</f>
        <v>0</v>
      </c>
      <c r="J46" s="257">
        <f xml:space="preserve"> 'A5'!J46</f>
        <v>0</v>
      </c>
      <c r="K46" s="257">
        <f xml:space="preserve"> 'A5'!K46</f>
        <v>0</v>
      </c>
      <c r="L46" s="257">
        <f xml:space="preserve"> 'A5'!L46</f>
        <v>0</v>
      </c>
      <c r="M46" s="257">
        <f xml:space="preserve"> 'A5'!M46</f>
        <v>0</v>
      </c>
      <c r="N46" s="259"/>
      <c r="O46" s="234"/>
      <c r="P46" s="234"/>
    </row>
    <row r="47" spans="1:16" ht="18.75">
      <c r="A47" s="249"/>
      <c r="B47" s="28" t="s">
        <v>336</v>
      </c>
      <c r="C47" s="75"/>
      <c r="D47" s="257">
        <f xml:space="preserve"> 'A5'!D47</f>
        <v>1227.0378263399998</v>
      </c>
      <c r="E47" s="257">
        <f xml:space="preserve"> 'A5'!E47</f>
        <v>28.591187430000002</v>
      </c>
      <c r="F47" s="257">
        <f xml:space="preserve"> 'A5'!F47</f>
        <v>0</v>
      </c>
      <c r="G47" s="257">
        <f xml:space="preserve"> 'A5'!G47</f>
        <v>0</v>
      </c>
      <c r="H47" s="257">
        <f xml:space="preserve"> 'A5'!H47</f>
        <v>0</v>
      </c>
      <c r="I47" s="257">
        <f xml:space="preserve"> 'A5'!I47</f>
        <v>0</v>
      </c>
      <c r="J47" s="257">
        <f xml:space="preserve"> 'A5'!J47</f>
        <v>0</v>
      </c>
      <c r="K47" s="257">
        <f xml:space="preserve"> 'A5'!K47</f>
        <v>0</v>
      </c>
      <c r="L47" s="257">
        <f xml:space="preserve"> 'A5'!L47</f>
        <v>0</v>
      </c>
      <c r="M47" s="257">
        <f xml:space="preserve"> 'A5'!M47</f>
        <v>1255.6290137699998</v>
      </c>
      <c r="N47" s="259"/>
      <c r="O47" s="234"/>
      <c r="P47" s="234"/>
    </row>
    <row r="48" spans="1:16" ht="18.75">
      <c r="A48" s="255"/>
      <c r="B48" s="12" t="s">
        <v>330</v>
      </c>
      <c r="C48" s="75"/>
      <c r="D48" s="257">
        <f xml:space="preserve"> 'A5'!D48</f>
        <v>13.28265991</v>
      </c>
      <c r="E48" s="257">
        <f xml:space="preserve"> 'A5'!E48</f>
        <v>5.0183999000000004</v>
      </c>
      <c r="F48" s="257">
        <f xml:space="preserve"> 'A5'!F48</f>
        <v>0</v>
      </c>
      <c r="G48" s="257">
        <f xml:space="preserve"> 'A5'!G48</f>
        <v>0</v>
      </c>
      <c r="H48" s="257">
        <f xml:space="preserve"> 'A5'!H48</f>
        <v>0</v>
      </c>
      <c r="I48" s="257">
        <f xml:space="preserve"> 'A5'!I48</f>
        <v>0</v>
      </c>
      <c r="J48" s="257">
        <f xml:space="preserve"> 'A5'!J48</f>
        <v>0</v>
      </c>
      <c r="K48" s="257">
        <f xml:space="preserve"> 'A5'!K48</f>
        <v>0</v>
      </c>
      <c r="L48" s="257">
        <f xml:space="preserve"> 'A5'!L48</f>
        <v>0</v>
      </c>
      <c r="M48" s="257">
        <f xml:space="preserve"> 'A5'!M48</f>
        <v>18.301059809999998</v>
      </c>
      <c r="N48" s="259"/>
      <c r="O48" s="234"/>
      <c r="P48" s="234"/>
    </row>
    <row r="49" spans="1:16" ht="18.75">
      <c r="A49" s="260"/>
      <c r="B49" s="31" t="s">
        <v>175</v>
      </c>
      <c r="C49" s="75"/>
      <c r="D49" s="257">
        <f xml:space="preserve"> 'A5'!D49</f>
        <v>0</v>
      </c>
      <c r="E49" s="257">
        <f xml:space="preserve"> 'A5'!E49</f>
        <v>0</v>
      </c>
      <c r="F49" s="257">
        <f xml:space="preserve"> 'A5'!F49</f>
        <v>0</v>
      </c>
      <c r="G49" s="257">
        <f xml:space="preserve"> 'A5'!G49</f>
        <v>0</v>
      </c>
      <c r="H49" s="257">
        <f xml:space="preserve"> 'A5'!H49</f>
        <v>0</v>
      </c>
      <c r="I49" s="257">
        <f xml:space="preserve"> 'A5'!I49</f>
        <v>0</v>
      </c>
      <c r="J49" s="257">
        <f xml:space="preserve"> 'A5'!J49</f>
        <v>0</v>
      </c>
      <c r="K49" s="257">
        <f xml:space="preserve"> 'A5'!K49</f>
        <v>0</v>
      </c>
      <c r="L49" s="257">
        <f xml:space="preserve"> 'A5'!L49</f>
        <v>0</v>
      </c>
      <c r="M49" s="257">
        <f xml:space="preserve"> 'A5'!M49</f>
        <v>0</v>
      </c>
      <c r="N49" s="259"/>
      <c r="O49" s="234"/>
      <c r="P49" s="234"/>
    </row>
    <row r="50" spans="1:16" ht="18.75">
      <c r="A50" s="260"/>
      <c r="B50" s="31" t="s">
        <v>176</v>
      </c>
      <c r="C50" s="75"/>
      <c r="D50" s="257">
        <f xml:space="preserve"> 'A5'!D50</f>
        <v>13.28265991</v>
      </c>
      <c r="E50" s="257">
        <f xml:space="preserve"> 'A5'!E50</f>
        <v>5.0183999000000004</v>
      </c>
      <c r="F50" s="257">
        <f xml:space="preserve"> 'A5'!F50</f>
        <v>0</v>
      </c>
      <c r="G50" s="257">
        <f xml:space="preserve"> 'A5'!G50</f>
        <v>0</v>
      </c>
      <c r="H50" s="257">
        <f xml:space="preserve"> 'A5'!H50</f>
        <v>0</v>
      </c>
      <c r="I50" s="257">
        <f xml:space="preserve"> 'A5'!I50</f>
        <v>0</v>
      </c>
      <c r="J50" s="257">
        <f xml:space="preserve"> 'A5'!J50</f>
        <v>0</v>
      </c>
      <c r="K50" s="257">
        <f xml:space="preserve"> 'A5'!K50</f>
        <v>0</v>
      </c>
      <c r="L50" s="257">
        <f xml:space="preserve"> 'A5'!L50</f>
        <v>0</v>
      </c>
      <c r="M50" s="257">
        <f xml:space="preserve"> 'A5'!M50</f>
        <v>18.301059809999998</v>
      </c>
      <c r="N50" s="259"/>
      <c r="O50" s="234"/>
      <c r="P50" s="234"/>
    </row>
    <row r="51" spans="1:16" ht="18.75">
      <c r="A51" s="260"/>
      <c r="B51" s="12" t="s">
        <v>177</v>
      </c>
      <c r="C51" s="75"/>
      <c r="D51" s="257">
        <f xml:space="preserve"> 'A5'!D51</f>
        <v>60.113146229999998</v>
      </c>
      <c r="E51" s="257">
        <f xml:space="preserve"> 'A5'!E51</f>
        <v>6.1526486800000004</v>
      </c>
      <c r="F51" s="257">
        <f xml:space="preserve"> 'A5'!F51</f>
        <v>0</v>
      </c>
      <c r="G51" s="257">
        <f xml:space="preserve"> 'A5'!G51</f>
        <v>0</v>
      </c>
      <c r="H51" s="257">
        <f xml:space="preserve"> 'A5'!H51</f>
        <v>0</v>
      </c>
      <c r="I51" s="257">
        <f xml:space="preserve"> 'A5'!I51</f>
        <v>0</v>
      </c>
      <c r="J51" s="257">
        <f xml:space="preserve"> 'A5'!J51</f>
        <v>0</v>
      </c>
      <c r="K51" s="257">
        <f xml:space="preserve"> 'A5'!K51</f>
        <v>0</v>
      </c>
      <c r="L51" s="257">
        <f xml:space="preserve"> 'A5'!L51</f>
        <v>0</v>
      </c>
      <c r="M51" s="257">
        <f xml:space="preserve"> 'A5'!M51</f>
        <v>66.265794909999997</v>
      </c>
      <c r="N51" s="259"/>
      <c r="O51" s="234"/>
      <c r="P51" s="234"/>
    </row>
    <row r="52" spans="1:16" ht="18.75">
      <c r="A52" s="260"/>
      <c r="B52" s="31" t="s">
        <v>175</v>
      </c>
      <c r="C52" s="75"/>
      <c r="D52" s="257">
        <f xml:space="preserve"> 'A5'!D52</f>
        <v>12.111609619999999</v>
      </c>
      <c r="E52" s="257">
        <f xml:space="preserve"> 'A5'!E52</f>
        <v>0</v>
      </c>
      <c r="F52" s="257">
        <f xml:space="preserve"> 'A5'!F52</f>
        <v>0</v>
      </c>
      <c r="G52" s="257">
        <f xml:space="preserve"> 'A5'!G52</f>
        <v>0</v>
      </c>
      <c r="H52" s="257">
        <f xml:space="preserve"> 'A5'!H52</f>
        <v>0</v>
      </c>
      <c r="I52" s="257">
        <f xml:space="preserve"> 'A5'!I52</f>
        <v>0</v>
      </c>
      <c r="J52" s="257">
        <f xml:space="preserve"> 'A5'!J52</f>
        <v>0</v>
      </c>
      <c r="K52" s="257">
        <f xml:space="preserve"> 'A5'!K52</f>
        <v>0</v>
      </c>
      <c r="L52" s="257">
        <f xml:space="preserve"> 'A5'!L52</f>
        <v>0</v>
      </c>
      <c r="M52" s="257">
        <f xml:space="preserve"> 'A5'!M52</f>
        <v>12.111609619999999</v>
      </c>
      <c r="N52" s="259"/>
      <c r="O52" s="234"/>
      <c r="P52" s="234"/>
    </row>
    <row r="53" spans="1:16" ht="18.75">
      <c r="A53" s="260"/>
      <c r="B53" s="31" t="s">
        <v>176</v>
      </c>
      <c r="C53" s="75"/>
      <c r="D53" s="257">
        <f xml:space="preserve"> 'A5'!D53</f>
        <v>48.001536610000002</v>
      </c>
      <c r="E53" s="257">
        <f xml:space="preserve"> 'A5'!E53</f>
        <v>6.1526486800000004</v>
      </c>
      <c r="F53" s="257">
        <f xml:space="preserve"> 'A5'!F53</f>
        <v>0</v>
      </c>
      <c r="G53" s="257">
        <f xml:space="preserve"> 'A5'!G53</f>
        <v>0</v>
      </c>
      <c r="H53" s="257">
        <f xml:space="preserve"> 'A5'!H53</f>
        <v>0</v>
      </c>
      <c r="I53" s="257">
        <f xml:space="preserve"> 'A5'!I53</f>
        <v>0</v>
      </c>
      <c r="J53" s="257">
        <f xml:space="preserve"> 'A5'!J53</f>
        <v>0</v>
      </c>
      <c r="K53" s="257">
        <f xml:space="preserve"> 'A5'!K53</f>
        <v>0</v>
      </c>
      <c r="L53" s="257">
        <f xml:space="preserve"> 'A5'!L53</f>
        <v>0</v>
      </c>
      <c r="M53" s="257">
        <f xml:space="preserve"> 'A5'!M53</f>
        <v>54.154185290000001</v>
      </c>
      <c r="N53" s="259"/>
      <c r="O53" s="234"/>
      <c r="P53" s="234"/>
    </row>
    <row r="54" spans="1:16" ht="18.75">
      <c r="A54" s="255"/>
      <c r="B54" s="466" t="s">
        <v>327</v>
      </c>
      <c r="C54" s="75"/>
      <c r="D54" s="257">
        <f xml:space="preserve"> 'A5'!D54</f>
        <v>64.248165270000001</v>
      </c>
      <c r="E54" s="257">
        <f xml:space="preserve"> 'A5'!E54</f>
        <v>2.5259066200000002</v>
      </c>
      <c r="F54" s="257">
        <f xml:space="preserve"> 'A5'!F54</f>
        <v>0</v>
      </c>
      <c r="G54" s="257">
        <f xml:space="preserve"> 'A5'!G54</f>
        <v>0</v>
      </c>
      <c r="H54" s="257">
        <f xml:space="preserve"> 'A5'!H54</f>
        <v>0</v>
      </c>
      <c r="I54" s="257">
        <f xml:space="preserve"> 'A5'!I54</f>
        <v>0</v>
      </c>
      <c r="J54" s="257">
        <f xml:space="preserve"> 'A5'!J54</f>
        <v>0</v>
      </c>
      <c r="K54" s="257">
        <f xml:space="preserve"> 'A5'!K54</f>
        <v>0</v>
      </c>
      <c r="L54" s="257">
        <f xml:space="preserve"> 'A5'!L54</f>
        <v>0</v>
      </c>
      <c r="M54" s="257">
        <f xml:space="preserve"> 'A5'!M54</f>
        <v>66.774071890000002</v>
      </c>
      <c r="N54" s="259"/>
      <c r="O54" s="234"/>
      <c r="P54" s="234"/>
    </row>
    <row r="55" spans="1:16" ht="18.75">
      <c r="A55" s="260"/>
      <c r="B55" s="31" t="s">
        <v>175</v>
      </c>
      <c r="C55" s="75"/>
      <c r="D55" s="257">
        <f xml:space="preserve"> 'A5'!D55</f>
        <v>0</v>
      </c>
      <c r="E55" s="257">
        <f xml:space="preserve"> 'A5'!E55</f>
        <v>0</v>
      </c>
      <c r="F55" s="257">
        <f xml:space="preserve"> 'A5'!F55</f>
        <v>0</v>
      </c>
      <c r="G55" s="257">
        <f xml:space="preserve"> 'A5'!G55</f>
        <v>0</v>
      </c>
      <c r="H55" s="257">
        <f xml:space="preserve"> 'A5'!H55</f>
        <v>0</v>
      </c>
      <c r="I55" s="257">
        <f xml:space="preserve"> 'A5'!I55</f>
        <v>0</v>
      </c>
      <c r="J55" s="257">
        <f xml:space="preserve"> 'A5'!J55</f>
        <v>0</v>
      </c>
      <c r="K55" s="257">
        <f xml:space="preserve"> 'A5'!K55</f>
        <v>0</v>
      </c>
      <c r="L55" s="257">
        <f xml:space="preserve"> 'A5'!L55</f>
        <v>0</v>
      </c>
      <c r="M55" s="257">
        <f xml:space="preserve"> 'A5'!M55</f>
        <v>0</v>
      </c>
      <c r="N55" s="259"/>
      <c r="O55" s="234"/>
      <c r="P55" s="234"/>
    </row>
    <row r="56" spans="1:16" ht="18.75">
      <c r="A56" s="260"/>
      <c r="B56" s="31" t="s">
        <v>176</v>
      </c>
      <c r="C56" s="75"/>
      <c r="D56" s="257">
        <f xml:space="preserve"> 'A5'!D56</f>
        <v>64.248165270000001</v>
      </c>
      <c r="E56" s="257">
        <f xml:space="preserve"> 'A5'!E56</f>
        <v>2.5259066200000002</v>
      </c>
      <c r="F56" s="257">
        <f xml:space="preserve"> 'A5'!F56</f>
        <v>0</v>
      </c>
      <c r="G56" s="257">
        <f xml:space="preserve"> 'A5'!G56</f>
        <v>0</v>
      </c>
      <c r="H56" s="257">
        <f xml:space="preserve"> 'A5'!H56</f>
        <v>0</v>
      </c>
      <c r="I56" s="257">
        <f xml:space="preserve"> 'A5'!I56</f>
        <v>0</v>
      </c>
      <c r="J56" s="257">
        <f xml:space="preserve"> 'A5'!J56</f>
        <v>0</v>
      </c>
      <c r="K56" s="257">
        <f xml:space="preserve"> 'A5'!K56</f>
        <v>0</v>
      </c>
      <c r="L56" s="257">
        <f xml:space="preserve"> 'A5'!L56</f>
        <v>0</v>
      </c>
      <c r="M56" s="257">
        <f xml:space="preserve"> 'A5'!M56</f>
        <v>66.774071890000002</v>
      </c>
      <c r="N56" s="259"/>
      <c r="O56" s="234"/>
      <c r="P56" s="234"/>
    </row>
    <row r="57" spans="1:16" ht="15" customHeight="1">
      <c r="A57" s="255"/>
      <c r="B57" s="466" t="s">
        <v>326</v>
      </c>
      <c r="C57" s="75"/>
      <c r="D57" s="257">
        <f xml:space="preserve"> 'A5'!D57</f>
        <v>1089.3938549299999</v>
      </c>
      <c r="E57" s="257">
        <f xml:space="preserve"> 'A5'!E57</f>
        <v>14.89423223</v>
      </c>
      <c r="F57" s="257">
        <f xml:space="preserve"> 'A5'!F57</f>
        <v>0</v>
      </c>
      <c r="G57" s="257">
        <f xml:space="preserve"> 'A5'!G57</f>
        <v>0</v>
      </c>
      <c r="H57" s="257">
        <f xml:space="preserve"> 'A5'!H57</f>
        <v>0</v>
      </c>
      <c r="I57" s="257">
        <f xml:space="preserve"> 'A5'!I57</f>
        <v>0</v>
      </c>
      <c r="J57" s="257">
        <f xml:space="preserve"> 'A5'!J57</f>
        <v>0</v>
      </c>
      <c r="K57" s="257">
        <f xml:space="preserve"> 'A5'!K57</f>
        <v>0</v>
      </c>
      <c r="L57" s="257">
        <f xml:space="preserve"> 'A5'!L57</f>
        <v>0</v>
      </c>
      <c r="M57" s="257">
        <f xml:space="preserve"> 'A5'!M57</f>
        <v>1104.2880871599998</v>
      </c>
      <c r="N57" s="259"/>
      <c r="O57" s="234"/>
      <c r="P57" s="234"/>
    </row>
    <row r="58" spans="1:16" ht="18.75">
      <c r="A58" s="260"/>
      <c r="B58" s="31" t="s">
        <v>175</v>
      </c>
      <c r="C58" s="75"/>
      <c r="D58" s="257">
        <f xml:space="preserve"> 'A5'!D58</f>
        <v>1073.4926185999998</v>
      </c>
      <c r="E58" s="257">
        <f xml:space="preserve"> 'A5'!E58</f>
        <v>14.89423223</v>
      </c>
      <c r="F58" s="257">
        <f xml:space="preserve"> 'A5'!F58</f>
        <v>0</v>
      </c>
      <c r="G58" s="257">
        <f xml:space="preserve"> 'A5'!G58</f>
        <v>0</v>
      </c>
      <c r="H58" s="257">
        <f xml:space="preserve"> 'A5'!H58</f>
        <v>0</v>
      </c>
      <c r="I58" s="257">
        <f xml:space="preserve"> 'A5'!I58</f>
        <v>0</v>
      </c>
      <c r="J58" s="257">
        <f xml:space="preserve"> 'A5'!J58</f>
        <v>0</v>
      </c>
      <c r="K58" s="257">
        <f xml:space="preserve"> 'A5'!K58</f>
        <v>0</v>
      </c>
      <c r="L58" s="257">
        <f xml:space="preserve"> 'A5'!L58</f>
        <v>0</v>
      </c>
      <c r="M58" s="257">
        <f xml:space="preserve"> 'A5'!M58</f>
        <v>1088.3868508299997</v>
      </c>
      <c r="N58" s="259"/>
      <c r="O58" s="234"/>
      <c r="P58" s="234"/>
    </row>
    <row r="59" spans="1:16" ht="18.75">
      <c r="A59" s="260"/>
      <c r="B59" s="31" t="s">
        <v>176</v>
      </c>
      <c r="C59" s="75"/>
      <c r="D59" s="257">
        <f xml:space="preserve"> 'A5'!D59</f>
        <v>15.90123633</v>
      </c>
      <c r="E59" s="257">
        <f xml:space="preserve"> 'A5'!E59</f>
        <v>0</v>
      </c>
      <c r="F59" s="257">
        <f xml:space="preserve"> 'A5'!F59</f>
        <v>0</v>
      </c>
      <c r="G59" s="257">
        <f xml:space="preserve"> 'A5'!G59</f>
        <v>0</v>
      </c>
      <c r="H59" s="257">
        <f xml:space="preserve"> 'A5'!H59</f>
        <v>0</v>
      </c>
      <c r="I59" s="257">
        <f xml:space="preserve"> 'A5'!I59</f>
        <v>0</v>
      </c>
      <c r="J59" s="257">
        <f xml:space="preserve"> 'A5'!J59</f>
        <v>0</v>
      </c>
      <c r="K59" s="257">
        <f xml:space="preserve"> 'A5'!K59</f>
        <v>0</v>
      </c>
      <c r="L59" s="257">
        <f xml:space="preserve"> 'A5'!L59</f>
        <v>0</v>
      </c>
      <c r="M59" s="257">
        <f xml:space="preserve"> 'A5'!M59</f>
        <v>15.90123633</v>
      </c>
      <c r="N59" s="259"/>
      <c r="O59" s="234"/>
      <c r="P59" s="234"/>
    </row>
    <row r="60" spans="1:16" ht="18.75">
      <c r="A60" s="260"/>
      <c r="B60" s="28" t="s">
        <v>337</v>
      </c>
      <c r="C60" s="75"/>
      <c r="D60" s="257">
        <f xml:space="preserve"> 'A5'!D60</f>
        <v>88.757024959999924</v>
      </c>
      <c r="E60" s="257">
        <f xml:space="preserve"> 'A5'!E60</f>
        <v>0</v>
      </c>
      <c r="F60" s="257">
        <f xml:space="preserve"> 'A5'!F60</f>
        <v>0</v>
      </c>
      <c r="G60" s="257">
        <f xml:space="preserve"> 'A5'!G60</f>
        <v>0</v>
      </c>
      <c r="H60" s="257">
        <f xml:space="preserve"> 'A5'!H60</f>
        <v>0</v>
      </c>
      <c r="I60" s="257">
        <f xml:space="preserve"> 'A5'!I60</f>
        <v>0</v>
      </c>
      <c r="J60" s="257">
        <f xml:space="preserve"> 'A5'!J60</f>
        <v>0</v>
      </c>
      <c r="K60" s="257">
        <f xml:space="preserve"> 'A5'!K60</f>
        <v>0</v>
      </c>
      <c r="L60" s="257">
        <f xml:space="preserve"> 'A5'!L60</f>
        <v>0</v>
      </c>
      <c r="M60" s="257">
        <f xml:space="preserve"> 'A5'!M60</f>
        <v>88.757024959999924</v>
      </c>
      <c r="N60" s="259"/>
      <c r="O60" s="234"/>
      <c r="P60" s="234"/>
    </row>
    <row r="61" spans="1:16" ht="18.75">
      <c r="A61" s="260"/>
      <c r="B61" s="31" t="s">
        <v>338</v>
      </c>
      <c r="C61" s="75"/>
      <c r="D61" s="257">
        <f xml:space="preserve"> 'A5'!D61</f>
        <v>88.757024959999924</v>
      </c>
      <c r="E61" s="257">
        <f xml:space="preserve"> 'A5'!E61</f>
        <v>0</v>
      </c>
      <c r="F61" s="257">
        <f xml:space="preserve"> 'A5'!F61</f>
        <v>0</v>
      </c>
      <c r="G61" s="257">
        <f xml:space="preserve"> 'A5'!G61</f>
        <v>0</v>
      </c>
      <c r="H61" s="257">
        <f xml:space="preserve"> 'A5'!H61</f>
        <v>0</v>
      </c>
      <c r="I61" s="257">
        <f xml:space="preserve"> 'A5'!I61</f>
        <v>0</v>
      </c>
      <c r="J61" s="257">
        <f xml:space="preserve"> 'A5'!J61</f>
        <v>0</v>
      </c>
      <c r="K61" s="257">
        <f xml:space="preserve"> 'A5'!K61</f>
        <v>0</v>
      </c>
      <c r="L61" s="257">
        <f xml:space="preserve"> 'A5'!L61</f>
        <v>0</v>
      </c>
      <c r="M61" s="257">
        <f xml:space="preserve"> 'A5'!M61</f>
        <v>88.757024959999924</v>
      </c>
      <c r="N61" s="259"/>
      <c r="O61" s="234"/>
      <c r="P61" s="234"/>
    </row>
    <row r="62" spans="1:16" ht="18.75">
      <c r="A62" s="260"/>
      <c r="B62" s="31" t="s">
        <v>339</v>
      </c>
      <c r="C62" s="75"/>
      <c r="D62" s="257">
        <f xml:space="preserve"> 'A5'!D62</f>
        <v>0</v>
      </c>
      <c r="E62" s="257">
        <f xml:space="preserve"> 'A5'!E62</f>
        <v>0</v>
      </c>
      <c r="F62" s="257">
        <f xml:space="preserve"> 'A5'!F62</f>
        <v>0</v>
      </c>
      <c r="G62" s="257">
        <f xml:space="preserve"> 'A5'!G62</f>
        <v>0</v>
      </c>
      <c r="H62" s="257">
        <f xml:space="preserve"> 'A5'!H62</f>
        <v>0</v>
      </c>
      <c r="I62" s="257">
        <f xml:space="preserve"> 'A5'!I62</f>
        <v>0</v>
      </c>
      <c r="J62" s="257">
        <f xml:space="preserve"> 'A5'!J62</f>
        <v>0</v>
      </c>
      <c r="K62" s="257">
        <f xml:space="preserve"> 'A5'!K62</f>
        <v>0</v>
      </c>
      <c r="L62" s="257">
        <f xml:space="preserve"> 'A5'!L62</f>
        <v>0</v>
      </c>
      <c r="M62" s="257">
        <f xml:space="preserve"> 'A5'!M62</f>
        <v>0</v>
      </c>
      <c r="N62" s="259"/>
      <c r="O62" s="234"/>
      <c r="P62" s="234"/>
    </row>
    <row r="63" spans="1:16" ht="15">
      <c r="A63" s="255"/>
      <c r="B63" s="12" t="s">
        <v>174</v>
      </c>
      <c r="C63" s="256"/>
      <c r="D63" s="257">
        <f xml:space="preserve"> 'A5'!D63</f>
        <v>1315.7948512999997</v>
      </c>
      <c r="E63" s="257">
        <f xml:space="preserve"> 'A5'!E63</f>
        <v>28.591187430000002</v>
      </c>
      <c r="F63" s="257">
        <f xml:space="preserve"> 'A5'!F63</f>
        <v>0</v>
      </c>
      <c r="G63" s="257">
        <f xml:space="preserve"> 'A5'!G63</f>
        <v>0</v>
      </c>
      <c r="H63" s="257">
        <f xml:space="preserve"> 'A5'!H63</f>
        <v>0</v>
      </c>
      <c r="I63" s="257">
        <f xml:space="preserve"> 'A5'!I63</f>
        <v>0</v>
      </c>
      <c r="J63" s="257">
        <f xml:space="preserve"> 'A5'!J63</f>
        <v>0</v>
      </c>
      <c r="K63" s="257">
        <f xml:space="preserve"> 'A5'!K63</f>
        <v>0</v>
      </c>
      <c r="L63" s="257">
        <f xml:space="preserve"> 'A5'!L63</f>
        <v>0</v>
      </c>
      <c r="M63" s="257">
        <f xml:space="preserve"> 'A5'!M63</f>
        <v>1344.3860387299997</v>
      </c>
      <c r="N63" s="244"/>
      <c r="O63" s="234"/>
      <c r="P63" s="234"/>
    </row>
    <row r="64" spans="1:16" ht="15">
      <c r="A64" s="255"/>
      <c r="B64" s="256"/>
      <c r="C64" s="256"/>
      <c r="D64" s="257">
        <f xml:space="preserve"> 'A5'!D64</f>
        <v>0</v>
      </c>
      <c r="E64" s="257">
        <f xml:space="preserve"> 'A5'!E64</f>
        <v>0</v>
      </c>
      <c r="F64" s="257">
        <f xml:space="preserve"> 'A5'!F64</f>
        <v>0</v>
      </c>
      <c r="G64" s="257">
        <f xml:space="preserve"> 'A5'!G64</f>
        <v>0</v>
      </c>
      <c r="H64" s="257">
        <f xml:space="preserve"> 'A5'!H64</f>
        <v>0</v>
      </c>
      <c r="I64" s="257">
        <f xml:space="preserve"> 'A5'!I64</f>
        <v>0</v>
      </c>
      <c r="J64" s="257">
        <f xml:space="preserve"> 'A5'!J64</f>
        <v>0</v>
      </c>
      <c r="K64" s="257">
        <f xml:space="preserve"> 'A5'!K64</f>
        <v>0</v>
      </c>
      <c r="L64" s="257">
        <f xml:space="preserve"> 'A5'!L64</f>
        <v>0</v>
      </c>
      <c r="M64" s="257">
        <f xml:space="preserve"> 'A5'!M64</f>
        <v>0</v>
      </c>
      <c r="N64" s="244"/>
      <c r="O64" s="234"/>
      <c r="P64" s="234"/>
    </row>
    <row r="65" spans="1:20" ht="15">
      <c r="A65" s="255"/>
      <c r="B65" s="256" t="s">
        <v>191</v>
      </c>
      <c r="C65" s="256"/>
      <c r="D65" s="257">
        <f xml:space="preserve"> 'A5'!D65</f>
        <v>3172.9380845399992</v>
      </c>
      <c r="E65" s="257">
        <f xml:space="preserve"> 'A5'!E65</f>
        <v>451.33373505999998</v>
      </c>
      <c r="F65" s="257">
        <f xml:space="preserve"> 'A5'!F65</f>
        <v>2.97387304</v>
      </c>
      <c r="G65" s="257">
        <f xml:space="preserve"> 'A5'!G65</f>
        <v>0</v>
      </c>
      <c r="H65" s="257">
        <f xml:space="preserve"> 'A5'!H65</f>
        <v>0</v>
      </c>
      <c r="I65" s="257">
        <f xml:space="preserve"> 'A5'!I65</f>
        <v>0</v>
      </c>
      <c r="J65" s="257">
        <f xml:space="preserve"> 'A5'!J65</f>
        <v>0</v>
      </c>
      <c r="K65" s="257">
        <f xml:space="preserve"> 'A5'!K65</f>
        <v>0</v>
      </c>
      <c r="L65" s="257">
        <f xml:space="preserve"> 'A5'!L65</f>
        <v>0</v>
      </c>
      <c r="M65" s="257">
        <f xml:space="preserve"> 'A5'!M65</f>
        <v>3627.24569264</v>
      </c>
      <c r="N65" s="244"/>
      <c r="O65" s="234"/>
      <c r="P65" s="234"/>
    </row>
    <row r="66" spans="1:20" ht="15">
      <c r="A66" s="255"/>
      <c r="B66" s="234"/>
      <c r="C66" s="234"/>
      <c r="D66" s="257">
        <f xml:space="preserve"> 'A5'!D66</f>
        <v>0</v>
      </c>
      <c r="E66" s="257">
        <f xml:space="preserve"> 'A5'!E66</f>
        <v>0</v>
      </c>
      <c r="F66" s="257">
        <f xml:space="preserve"> 'A5'!F66</f>
        <v>0</v>
      </c>
      <c r="G66" s="257">
        <f xml:space="preserve"> 'A5'!G66</f>
        <v>0</v>
      </c>
      <c r="H66" s="257">
        <f xml:space="preserve"> 'A5'!H66</f>
        <v>0</v>
      </c>
      <c r="I66" s="257">
        <f xml:space="preserve"> 'A5'!I66</f>
        <v>0</v>
      </c>
      <c r="J66" s="257">
        <f xml:space="preserve"> 'A5'!J66</f>
        <v>0</v>
      </c>
      <c r="K66" s="257">
        <f xml:space="preserve"> 'A5'!K66</f>
        <v>0</v>
      </c>
      <c r="L66" s="257">
        <f xml:space="preserve"> 'A5'!L66</f>
        <v>0</v>
      </c>
      <c r="M66" s="257">
        <f xml:space="preserve"> 'A5'!M66</f>
        <v>0</v>
      </c>
      <c r="N66" s="244"/>
      <c r="O66" s="234"/>
      <c r="P66" s="234"/>
    </row>
    <row r="67" spans="1:20" ht="16.5">
      <c r="A67" s="262"/>
      <c r="B67" s="263" t="s">
        <v>250</v>
      </c>
      <c r="C67" s="263"/>
      <c r="D67" s="438">
        <f xml:space="preserve"> 'A5'!D67</f>
        <v>120784.28991169966</v>
      </c>
      <c r="E67" s="438">
        <f xml:space="preserve"> 'A5'!E67</f>
        <v>12763.758107519998</v>
      </c>
      <c r="F67" s="438">
        <f xml:space="preserve"> 'A5'!F67</f>
        <v>3.8153838699999998</v>
      </c>
      <c r="G67" s="438">
        <f xml:space="preserve"> 'A5'!G67</f>
        <v>9.6878374600000008</v>
      </c>
      <c r="H67" s="438">
        <f xml:space="preserve"> 'A5'!H67</f>
        <v>7.0511878100000001</v>
      </c>
      <c r="I67" s="438">
        <f xml:space="preserve"> 'A5'!I67</f>
        <v>0.11351843</v>
      </c>
      <c r="J67" s="438">
        <f xml:space="preserve"> 'A5'!J67</f>
        <v>2.1209600000000003E-3</v>
      </c>
      <c r="K67" s="438">
        <f xml:space="preserve"> 'A5'!K67</f>
        <v>0.38534212000000001</v>
      </c>
      <c r="L67" s="438">
        <f xml:space="preserve"> 'A5'!L67</f>
        <v>0.95114244000000003</v>
      </c>
      <c r="M67" s="438">
        <f xml:space="preserve"> 'A5'!M67</f>
        <v>133570.05455230965</v>
      </c>
      <c r="N67" s="244"/>
      <c r="O67" s="234"/>
      <c r="P67" s="234"/>
    </row>
    <row r="68" spans="1:20" s="44" customFormat="1" ht="18" customHeight="1">
      <c r="A68" s="719" t="s">
        <v>233</v>
      </c>
      <c r="B68" s="720"/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O68" s="42"/>
      <c r="P68" s="42"/>
      <c r="T68" s="45"/>
    </row>
    <row r="69" spans="1:20" s="44" customFormat="1" ht="18" hidden="1" customHeight="1">
      <c r="A69" s="719" t="s">
        <v>234</v>
      </c>
      <c r="B69" s="720"/>
      <c r="C69" s="720"/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O69" s="42"/>
      <c r="P69" s="42"/>
      <c r="T69" s="45"/>
    </row>
    <row r="70" spans="1:20" ht="21" customHeight="1">
      <c r="A70" s="719" t="s">
        <v>251</v>
      </c>
      <c r="B70" s="732"/>
      <c r="C70" s="732"/>
      <c r="D70" s="732"/>
      <c r="E70" s="732"/>
      <c r="F70" s="732"/>
      <c r="G70" s="732"/>
      <c r="H70" s="732"/>
      <c r="I70" s="732"/>
      <c r="J70" s="732"/>
      <c r="K70" s="732"/>
      <c r="L70" s="732"/>
      <c r="M70" s="732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2" t="s">
        <v>173</v>
      </c>
      <c r="L10" s="247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24.767005860000001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24.767005860000001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24.767005860000001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24.767005860000001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6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6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24.767005860000001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24.767005860000001</v>
      </c>
      <c r="M24" s="49"/>
      <c r="N24" s="26"/>
      <c r="O24" s="26"/>
    </row>
    <row r="25" spans="1:24" s="14" customFormat="1" ht="18" customHeight="1">
      <c r="A25" s="29"/>
      <c r="B25" s="256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0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0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38.895838619999992</v>
      </c>
      <c r="E28" s="110">
        <f>'A6'!E28</f>
        <v>5.97048706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44.866325679999989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38.895838619999992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38.895838619999992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38.895838619999992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38.895838619999992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5.97048706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5.97048706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3.0230841099999997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3.0230841099999997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2.9474029500000003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2.9474029500000003</v>
      </c>
      <c r="M34" s="49"/>
      <c r="N34" s="26"/>
      <c r="O34" s="26"/>
    </row>
    <row r="35" spans="1:23" s="14" customFormat="1" ht="18" customHeight="1">
      <c r="A35" s="29"/>
      <c r="B35" s="466" t="s">
        <v>327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6" t="s">
        <v>326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2.4873E-3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2.4873E-3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2.4873E-3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2.4873E-3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6"/>
      <c r="D44" s="110">
        <f>'A6'!D44</f>
        <v>38.898325919999991</v>
      </c>
      <c r="E44" s="110">
        <f>'A6'!E44</f>
        <v>5.97048706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44.868812979999987</v>
      </c>
      <c r="M44" s="49"/>
      <c r="N44" s="26"/>
      <c r="O44" s="125"/>
    </row>
    <row r="45" spans="1:23" s="14" customFormat="1" ht="18" customHeight="1">
      <c r="A45" s="29"/>
      <c r="B45" s="256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0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969.65953246999993</v>
      </c>
      <c r="E47" s="110">
        <f>'A6'!E47</f>
        <v>5.97048706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975.63001952999991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186.08005469</v>
      </c>
      <c r="E51" s="110">
        <f>'A6'!E51</f>
        <v>5.97048706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192.05054175000001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2.9474029500000003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2.9474029500000003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186.08005469</v>
      </c>
      <c r="E53" s="110">
        <f>'A6'!E53</f>
        <v>3.0230841099999997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189.10313880000001</v>
      </c>
      <c r="M53" s="49"/>
      <c r="N53" s="26"/>
      <c r="O53" s="26"/>
    </row>
    <row r="54" spans="1:15" s="14" customFormat="1" ht="18" customHeight="1">
      <c r="A54" s="29"/>
      <c r="B54" s="466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6" t="s">
        <v>326</v>
      </c>
      <c r="C57" s="75"/>
      <c r="D57" s="110">
        <f>'A6'!D57</f>
        <v>783.57947777999993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783.57947777999993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783.57947777999993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783.57947777999993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6"/>
      <c r="D63" s="110">
        <f>'A6'!D63</f>
        <v>969.65953246999993</v>
      </c>
      <c r="E63" s="110">
        <f>'A6'!E63</f>
        <v>5.97048706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975.63001952999991</v>
      </c>
      <c r="M63" s="49"/>
      <c r="N63" s="26"/>
      <c r="O63" s="26"/>
    </row>
    <row r="64" spans="1:15" s="14" customFormat="1" ht="18" customHeight="1">
      <c r="A64" s="29"/>
      <c r="B64" s="256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6" t="s">
        <v>191</v>
      </c>
      <c r="C65" s="12"/>
      <c r="D65" s="110">
        <f>'A6'!D65</f>
        <v>1008.5578583899999</v>
      </c>
      <c r="E65" s="110">
        <f>'A6'!E65</f>
        <v>11.94097412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1020.4988325099999</v>
      </c>
      <c r="M65" s="49"/>
      <c r="N65" s="26"/>
      <c r="O65" s="26"/>
    </row>
    <row r="66" spans="1:20" s="14" customFormat="1" ht="18" customHeight="1">
      <c r="A66" s="29"/>
      <c r="B66" s="234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3" t="s">
        <v>192</v>
      </c>
      <c r="C67" s="97"/>
      <c r="D67" s="439">
        <f>'A6'!D67</f>
        <v>269452.56600017974</v>
      </c>
      <c r="E67" s="439">
        <f>'A6'!E67</f>
        <v>13309.78190202</v>
      </c>
      <c r="F67" s="439">
        <f>'A6'!F67</f>
        <v>20479.993937469997</v>
      </c>
      <c r="G67" s="439">
        <f>'A6'!G67</f>
        <v>16997.382088719998</v>
      </c>
      <c r="H67" s="439">
        <f>'A6'!H67</f>
        <v>3076.6968116299995</v>
      </c>
      <c r="I67" s="439">
        <f>'A6'!I67</f>
        <v>9520.7786170700037</v>
      </c>
      <c r="J67" s="439">
        <f>'A6'!J67</f>
        <v>714.61839283999996</v>
      </c>
      <c r="K67" s="439">
        <f>'A6'!K67</f>
        <v>3234.21160048</v>
      </c>
      <c r="L67" s="439">
        <f>'A6'!L67</f>
        <v>336786.02935040975</v>
      </c>
      <c r="M67" s="49"/>
    </row>
    <row r="68" spans="1:20" s="44" customFormat="1" ht="18" hidden="1" customHeight="1">
      <c r="A68" s="719" t="s">
        <v>235</v>
      </c>
      <c r="B68" s="720"/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O68" s="42"/>
      <c r="P68" s="42"/>
      <c r="T68" s="45"/>
    </row>
    <row r="69" spans="1:20" s="44" customFormat="1" ht="18" hidden="1" customHeight="1">
      <c r="A69" s="719" t="s">
        <v>234</v>
      </c>
      <c r="B69" s="720"/>
      <c r="C69" s="720"/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9" sqref="M69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33" t="s">
        <v>236</v>
      </c>
      <c r="M9" s="734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2" t="s">
        <v>232</v>
      </c>
      <c r="K10" s="452" t="s">
        <v>174</v>
      </c>
      <c r="L10" s="728"/>
      <c r="M10" s="735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3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218.09390380000005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218.09390380000005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6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6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218.09390380000005</v>
      </c>
    </row>
    <row r="25" spans="1:14" s="156" customFormat="1" ht="18" customHeight="1">
      <c r="A25" s="177"/>
      <c r="B25" s="256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0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0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6" customFormat="1" ht="18" customHeight="1">
      <c r="A28" s="477"/>
      <c r="B28" s="28" t="s">
        <v>336</v>
      </c>
      <c r="C28" s="176"/>
      <c r="D28" s="475">
        <f>'A7'!D28</f>
        <v>0</v>
      </c>
      <c r="E28" s="475">
        <f>'A7'!E28</f>
        <v>0</v>
      </c>
      <c r="F28" s="475">
        <f>'A7'!F28</f>
        <v>0</v>
      </c>
      <c r="G28" s="475">
        <f>'A7'!G28</f>
        <v>0</v>
      </c>
      <c r="H28" s="475">
        <f>'A7'!H28</f>
        <v>0</v>
      </c>
      <c r="I28" s="475">
        <f>'A7'!I28</f>
        <v>0</v>
      </c>
      <c r="J28" s="475">
        <f>'A7'!J28</f>
        <v>0</v>
      </c>
      <c r="K28" s="475">
        <f>'A7'!K28</f>
        <v>0</v>
      </c>
      <c r="L28" s="475">
        <f>'A7'!L28</f>
        <v>0</v>
      </c>
      <c r="M28" s="475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1450.4072701499999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1450.4072701499999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545.63333679000004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20.928408810000001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524.70492797999998</v>
      </c>
    </row>
    <row r="35" spans="1:29" s="156" customFormat="1" ht="18" customHeight="1">
      <c r="A35" s="177"/>
      <c r="B35" s="466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6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249.32504559000006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246.69963915000005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2.6254064400000008</v>
      </c>
    </row>
    <row r="41" spans="1:29" s="476" customFormat="1" ht="18" customHeight="1">
      <c r="A41" s="478"/>
      <c r="B41" s="28" t="s">
        <v>337</v>
      </c>
      <c r="C41" s="176"/>
      <c r="D41" s="475">
        <f>'A7'!D41</f>
        <v>0</v>
      </c>
      <c r="E41" s="475">
        <f>'A7'!E41</f>
        <v>0</v>
      </c>
      <c r="F41" s="475">
        <f>'A7'!F41</f>
        <v>0</v>
      </c>
      <c r="G41" s="475">
        <f>'A7'!G41</f>
        <v>0</v>
      </c>
      <c r="H41" s="475">
        <f>'A7'!H41</f>
        <v>0</v>
      </c>
      <c r="I41" s="475">
        <f>'A7'!I41</f>
        <v>0</v>
      </c>
      <c r="J41" s="475">
        <f>'A7'!J41</f>
        <v>0</v>
      </c>
      <c r="K41" s="475">
        <f>'A7'!K41</f>
        <v>0</v>
      </c>
      <c r="L41" s="475">
        <f>'A7'!L41</f>
        <v>0</v>
      </c>
      <c r="M41" s="475">
        <f>'A7'!M41</f>
        <v>82.362814359999959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82.362814359999959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2327.7284668900002</v>
      </c>
    </row>
    <row r="45" spans="1:29" s="156" customFormat="1" ht="18" customHeight="1">
      <c r="A45" s="177"/>
      <c r="B45" s="256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0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6" customFormat="1" ht="18" customHeight="1">
      <c r="A47" s="477"/>
      <c r="B47" s="28" t="s">
        <v>336</v>
      </c>
      <c r="C47" s="176"/>
      <c r="D47" s="475">
        <f>'A7'!D47</f>
        <v>0</v>
      </c>
      <c r="E47" s="475">
        <f>'A7'!E47</f>
        <v>0</v>
      </c>
      <c r="F47" s="475">
        <f>'A7'!F47</f>
        <v>0</v>
      </c>
      <c r="G47" s="475">
        <f>'A7'!G47</f>
        <v>0</v>
      </c>
      <c r="H47" s="475">
        <f>'A7'!H47</f>
        <v>0</v>
      </c>
      <c r="I47" s="475">
        <f>'A7'!I47</f>
        <v>0</v>
      </c>
      <c r="J47" s="475">
        <f>'A7'!J47</f>
        <v>0</v>
      </c>
      <c r="K47" s="475">
        <f>'A7'!K47</f>
        <v>0</v>
      </c>
      <c r="L47" s="475">
        <f>'A7'!L47</f>
        <v>0</v>
      </c>
      <c r="M47" s="475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18.301059809999998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18.301059809999998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258.31633665999999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15.05901257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243.25732409</v>
      </c>
    </row>
    <row r="54" spans="1:29" s="156" customFormat="1" ht="18" customHeight="1">
      <c r="A54" s="177"/>
      <c r="B54" s="466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66.774071890000002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66.774071890000002</v>
      </c>
      <c r="N56" s="182"/>
    </row>
    <row r="57" spans="1:29" s="182" customFormat="1" ht="18" customHeight="1">
      <c r="A57" s="177"/>
      <c r="B57" s="466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1887.8675649399997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1871.9663286099997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15.90123633</v>
      </c>
    </row>
    <row r="60" spans="1:29" s="476" customFormat="1" ht="18" customHeight="1">
      <c r="A60" s="478"/>
      <c r="B60" s="28" t="s">
        <v>337</v>
      </c>
      <c r="C60" s="176"/>
      <c r="D60" s="475">
        <f>'A7'!D60</f>
        <v>0</v>
      </c>
      <c r="E60" s="475">
        <f>'A7'!E60</f>
        <v>0</v>
      </c>
      <c r="F60" s="475">
        <f>'A7'!F60</f>
        <v>0</v>
      </c>
      <c r="G60" s="475">
        <f>'A7'!G60</f>
        <v>0</v>
      </c>
      <c r="H60" s="475">
        <f>'A7'!H60</f>
        <v>0</v>
      </c>
      <c r="I60" s="475">
        <f>'A7'!I60</f>
        <v>0</v>
      </c>
      <c r="J60" s="475">
        <f>'A7'!J60</f>
        <v>0</v>
      </c>
      <c r="K60" s="475">
        <f>'A7'!K60</f>
        <v>0</v>
      </c>
      <c r="L60" s="475">
        <f>'A7'!L60</f>
        <v>0</v>
      </c>
      <c r="M60" s="475">
        <f>'A7'!M60</f>
        <v>88.757024959999924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88.757024959999924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2320.0160582599997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6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4647.7445251500003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3" t="s">
        <v>192</v>
      </c>
      <c r="C69" s="440"/>
      <c r="D69" s="439">
        <f>'A7'!D69</f>
        <v>1171.4907361999999</v>
      </c>
      <c r="E69" s="439">
        <f>'A7'!E69</f>
        <v>4350.0007146999997</v>
      </c>
      <c r="F69" s="439">
        <f>'A7'!F69</f>
        <v>8112.1502369</v>
      </c>
      <c r="G69" s="439">
        <f>'A7'!G69</f>
        <v>378.99985000999999</v>
      </c>
      <c r="H69" s="439">
        <f>'A7'!H69</f>
        <v>1676.4332412900003</v>
      </c>
      <c r="I69" s="439">
        <f>'A7'!I69</f>
        <v>308.73053736000014</v>
      </c>
      <c r="J69" s="439">
        <f>'A7'!J69</f>
        <v>319.63179160000004</v>
      </c>
      <c r="K69" s="439">
        <f>'A7'!K69</f>
        <v>16317.437108060001</v>
      </c>
      <c r="L69" s="439">
        <f>'A7'!L69</f>
        <v>1852.6357069849998</v>
      </c>
      <c r="M69" s="439">
        <f>'A7'!M69</f>
        <v>1589269.8896423844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19" t="s">
        <v>235</v>
      </c>
      <c r="B72" s="720"/>
      <c r="C72" s="720"/>
      <c r="D72" s="720"/>
      <c r="E72" s="720"/>
      <c r="F72" s="720"/>
      <c r="G72" s="720"/>
      <c r="H72" s="720"/>
      <c r="I72" s="720"/>
      <c r="J72" s="720"/>
      <c r="K72" s="720"/>
      <c r="L72" s="720"/>
      <c r="M72" s="720"/>
      <c r="O72" s="42"/>
      <c r="P72" s="42"/>
      <c r="T72" s="45"/>
    </row>
    <row r="73" spans="1:20" s="14" customFormat="1" ht="15" customHeight="1">
      <c r="A73" s="719" t="s">
        <v>239</v>
      </c>
      <c r="B73" s="720"/>
      <c r="C73" s="720"/>
      <c r="D73" s="720"/>
      <c r="E73" s="720"/>
      <c r="F73" s="720"/>
      <c r="G73" s="720"/>
      <c r="H73" s="720"/>
      <c r="I73" s="720"/>
      <c r="J73" s="720"/>
      <c r="K73" s="720"/>
      <c r="L73" s="720"/>
      <c r="M73" s="720"/>
      <c r="N73" s="26"/>
      <c r="O73" s="44"/>
      <c r="P73" s="44"/>
    </row>
    <row r="74" spans="1:20" s="14" customFormat="1" ht="14.25">
      <c r="A74" s="719" t="s">
        <v>240</v>
      </c>
      <c r="B74" s="720"/>
      <c r="C74" s="720"/>
      <c r="D74" s="720"/>
      <c r="E74" s="720"/>
      <c r="F74" s="720"/>
      <c r="G74" s="720"/>
      <c r="H74" s="720"/>
      <c r="I74" s="720"/>
      <c r="J74" s="720"/>
      <c r="K74" s="720"/>
      <c r="L74" s="720"/>
      <c r="M74" s="720"/>
      <c r="N74" s="26"/>
      <c r="O74" s="44"/>
      <c r="P74" s="44"/>
    </row>
    <row r="75" spans="1:20" s="44" customFormat="1" ht="18" hidden="1" customHeight="1">
      <c r="A75" s="719" t="s">
        <v>213</v>
      </c>
      <c r="B75" s="720"/>
      <c r="C75" s="720"/>
      <c r="D75" s="720"/>
      <c r="E75" s="720"/>
      <c r="F75" s="720"/>
      <c r="G75" s="720"/>
      <c r="H75" s="720"/>
      <c r="I75" s="720"/>
      <c r="J75" s="720"/>
      <c r="K75" s="720"/>
      <c r="L75" s="720"/>
      <c r="M75" s="720"/>
      <c r="O75" s="42"/>
      <c r="P75" s="42"/>
      <c r="T75" s="45"/>
    </row>
    <row r="76" spans="1:20" s="44" customFormat="1" ht="18" hidden="1" customHeight="1">
      <c r="A76" s="719" t="s">
        <v>241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1" t="s">
        <v>197</v>
      </c>
    </row>
    <row r="2" spans="1:44"/>
    <row r="3" spans="1:44" s="5" customFormat="1" ht="20.25">
      <c r="B3" s="442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29" t="s">
        <v>225</v>
      </c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1"/>
    </row>
    <row r="5" spans="1:44" s="14" customFormat="1" ht="30.75" customHeight="1">
      <c r="A5" s="72"/>
      <c r="B5" s="73"/>
      <c r="C5" s="73"/>
      <c r="D5" s="360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2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6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6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6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0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0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6" customFormat="1" ht="18" customHeight="1">
      <c r="A23" s="472"/>
      <c r="B23" s="28" t="s">
        <v>336</v>
      </c>
      <c r="C23" s="75"/>
      <c r="D23" s="474">
        <f>'A8'!D28</f>
        <v>0</v>
      </c>
      <c r="E23" s="474">
        <f>'A8'!E28</f>
        <v>0</v>
      </c>
      <c r="F23" s="474">
        <f>'A8'!F28</f>
        <v>0</v>
      </c>
      <c r="G23" s="474">
        <f>'A8'!G28</f>
        <v>0</v>
      </c>
      <c r="H23" s="474">
        <f>'A8'!H28</f>
        <v>0</v>
      </c>
      <c r="I23" s="474">
        <f>'A8'!I28</f>
        <v>0</v>
      </c>
      <c r="J23" s="474">
        <f>'A8'!J28</f>
        <v>0</v>
      </c>
      <c r="K23" s="474">
        <f>'A8'!K28</f>
        <v>0</v>
      </c>
      <c r="L23" s="474">
        <f>'A8'!L28</f>
        <v>0</v>
      </c>
      <c r="M23" s="474">
        <f>'A8'!M28</f>
        <v>0</v>
      </c>
      <c r="N23" s="474">
        <f>'A8'!N28</f>
        <v>0</v>
      </c>
      <c r="O23" s="474">
        <f>'A8'!O28</f>
        <v>0</v>
      </c>
      <c r="P23" s="474">
        <f>'A8'!P28</f>
        <v>0</v>
      </c>
      <c r="Q23" s="474">
        <f>'A8'!Q28</f>
        <v>0</v>
      </c>
      <c r="R23" s="474">
        <f>'A8'!R28</f>
        <v>0</v>
      </c>
      <c r="S23" s="474">
        <f>'A8'!S28</f>
        <v>0</v>
      </c>
      <c r="T23" s="474">
        <f>'A8'!T28</f>
        <v>0</v>
      </c>
      <c r="U23" s="474">
        <f>'A8'!U28</f>
        <v>0</v>
      </c>
      <c r="V23" s="474">
        <f>'A8'!V28</f>
        <v>0</v>
      </c>
      <c r="W23" s="474">
        <f>'A8'!W28</f>
        <v>0</v>
      </c>
      <c r="X23" s="474">
        <f>'A8'!X28</f>
        <v>0</v>
      </c>
      <c r="Y23" s="474">
        <f>'A8'!Y28</f>
        <v>0</v>
      </c>
      <c r="Z23" s="474">
        <f>'A8'!Z28</f>
        <v>0</v>
      </c>
      <c r="AA23" s="474">
        <f>'A8'!AA28</f>
        <v>0</v>
      </c>
      <c r="AB23" s="474">
        <f>'A8'!AB28</f>
        <v>0</v>
      </c>
      <c r="AC23" s="474">
        <f>'A8'!AC28</f>
        <v>0</v>
      </c>
      <c r="AD23" s="474">
        <f>'A8'!AD28</f>
        <v>0</v>
      </c>
      <c r="AE23" s="474">
        <f>'A8'!AE28</f>
        <v>0</v>
      </c>
      <c r="AF23" s="474">
        <f>'A8'!AF28</f>
        <v>0</v>
      </c>
      <c r="AG23" s="474">
        <f>'A8'!AG28</f>
        <v>0</v>
      </c>
      <c r="AH23" s="474">
        <f>'A8'!AH28</f>
        <v>0</v>
      </c>
      <c r="AI23" s="474">
        <f>'A8'!AI28</f>
        <v>0</v>
      </c>
      <c r="AJ23" s="474">
        <f>'A8'!AJ28</f>
        <v>0</v>
      </c>
      <c r="AK23" s="474">
        <f>'A8'!AK28</f>
        <v>0</v>
      </c>
      <c r="AL23" s="474">
        <f>'A8'!AL28</f>
        <v>0</v>
      </c>
      <c r="AM23" s="474">
        <f>'A8'!AM28</f>
        <v>0</v>
      </c>
      <c r="AN23" s="474">
        <f>'A8'!AN28</f>
        <v>0</v>
      </c>
      <c r="AO23" s="474">
        <f>'A8'!AO28</f>
        <v>0</v>
      </c>
      <c r="AP23" s="474">
        <f>'A8'!AP28</f>
        <v>0</v>
      </c>
      <c r="AQ23" s="474">
        <f>'A8'!AQ28</f>
        <v>0</v>
      </c>
      <c r="AR23" s="474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6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6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6" customFormat="1" ht="18" customHeight="1">
      <c r="A36" s="472"/>
      <c r="B36" s="28" t="s">
        <v>337</v>
      </c>
      <c r="C36" s="75"/>
      <c r="D36" s="474">
        <f>'A8'!D41</f>
        <v>0</v>
      </c>
      <c r="E36" s="474">
        <f>'A8'!E41</f>
        <v>0</v>
      </c>
      <c r="F36" s="474">
        <f>'A8'!F41</f>
        <v>0</v>
      </c>
      <c r="G36" s="474">
        <f>'A8'!G41</f>
        <v>0</v>
      </c>
      <c r="H36" s="474">
        <f>'A8'!H41</f>
        <v>0</v>
      </c>
      <c r="I36" s="474">
        <f>'A8'!I41</f>
        <v>0</v>
      </c>
      <c r="J36" s="474">
        <f>'A8'!J41</f>
        <v>0</v>
      </c>
      <c r="K36" s="474">
        <f>'A8'!K41</f>
        <v>0</v>
      </c>
      <c r="L36" s="474">
        <f>'A8'!L41</f>
        <v>0</v>
      </c>
      <c r="M36" s="474">
        <f>'A8'!M41</f>
        <v>0</v>
      </c>
      <c r="N36" s="474">
        <f>'A8'!N41</f>
        <v>0</v>
      </c>
      <c r="O36" s="474">
        <f>'A8'!O41</f>
        <v>0</v>
      </c>
      <c r="P36" s="474">
        <f>'A8'!P41</f>
        <v>0</v>
      </c>
      <c r="Q36" s="474">
        <f>'A8'!Q41</f>
        <v>0</v>
      </c>
      <c r="R36" s="474">
        <f>'A8'!R41</f>
        <v>0</v>
      </c>
      <c r="S36" s="474">
        <f>'A8'!S41</f>
        <v>0</v>
      </c>
      <c r="T36" s="474">
        <f>'A8'!T41</f>
        <v>0</v>
      </c>
      <c r="U36" s="474">
        <f>'A8'!U41</f>
        <v>0</v>
      </c>
      <c r="V36" s="474">
        <f>'A8'!V41</f>
        <v>0</v>
      </c>
      <c r="W36" s="474">
        <f>'A8'!W41</f>
        <v>0</v>
      </c>
      <c r="X36" s="474">
        <f>'A8'!X41</f>
        <v>0</v>
      </c>
      <c r="Y36" s="474">
        <f>'A8'!Y41</f>
        <v>0</v>
      </c>
      <c r="Z36" s="474">
        <f>'A8'!Z41</f>
        <v>0</v>
      </c>
      <c r="AA36" s="474">
        <f>'A8'!AA41</f>
        <v>0</v>
      </c>
      <c r="AB36" s="474">
        <f>'A8'!AB41</f>
        <v>0</v>
      </c>
      <c r="AC36" s="474">
        <f>'A8'!AC41</f>
        <v>0</v>
      </c>
      <c r="AD36" s="474">
        <f>'A8'!AD41</f>
        <v>0</v>
      </c>
      <c r="AE36" s="474">
        <f>'A8'!AE41</f>
        <v>0</v>
      </c>
      <c r="AF36" s="474">
        <f>'A8'!AF41</f>
        <v>0</v>
      </c>
      <c r="AG36" s="474">
        <f>'A8'!AG41</f>
        <v>0</v>
      </c>
      <c r="AH36" s="474">
        <f>'A8'!AH41</f>
        <v>0</v>
      </c>
      <c r="AI36" s="474">
        <f>'A8'!AI41</f>
        <v>0</v>
      </c>
      <c r="AJ36" s="474">
        <f>'A8'!AJ41</f>
        <v>0</v>
      </c>
      <c r="AK36" s="474">
        <f>'A8'!AK41</f>
        <v>0</v>
      </c>
      <c r="AL36" s="474">
        <f>'A8'!AL41</f>
        <v>0</v>
      </c>
      <c r="AM36" s="474">
        <f>'A8'!AM41</f>
        <v>0</v>
      </c>
      <c r="AN36" s="474">
        <f>'A8'!AN41</f>
        <v>0</v>
      </c>
      <c r="AO36" s="474">
        <f>'A8'!AO41</f>
        <v>0</v>
      </c>
      <c r="AP36" s="474">
        <f>'A8'!AP41</f>
        <v>0</v>
      </c>
      <c r="AQ36" s="474">
        <f>'A8'!AQ41</f>
        <v>0</v>
      </c>
      <c r="AR36" s="474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6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0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4">
        <f>'A8'!D47</f>
        <v>0</v>
      </c>
      <c r="E42" s="474">
        <f>'A8'!E47</f>
        <v>0</v>
      </c>
      <c r="F42" s="474">
        <f>'A8'!F47</f>
        <v>0</v>
      </c>
      <c r="G42" s="474">
        <f>'A8'!G47</f>
        <v>0</v>
      </c>
      <c r="H42" s="474">
        <f>'A8'!H47</f>
        <v>0</v>
      </c>
      <c r="I42" s="474">
        <f>'A8'!I47</f>
        <v>0</v>
      </c>
      <c r="J42" s="474">
        <f>'A8'!J47</f>
        <v>0</v>
      </c>
      <c r="K42" s="474">
        <f>'A8'!K47</f>
        <v>0</v>
      </c>
      <c r="L42" s="474">
        <f>'A8'!L47</f>
        <v>0</v>
      </c>
      <c r="M42" s="474">
        <f>'A8'!M47</f>
        <v>0</v>
      </c>
      <c r="N42" s="474">
        <f>'A8'!N47</f>
        <v>0</v>
      </c>
      <c r="O42" s="474">
        <f>'A8'!O47</f>
        <v>0</v>
      </c>
      <c r="P42" s="474">
        <f>'A8'!P47</f>
        <v>0</v>
      </c>
      <c r="Q42" s="474">
        <f>'A8'!Q47</f>
        <v>0</v>
      </c>
      <c r="R42" s="474">
        <f>'A8'!R47</f>
        <v>0</v>
      </c>
      <c r="S42" s="474">
        <f>'A8'!S47</f>
        <v>0</v>
      </c>
      <c r="T42" s="474">
        <f>'A8'!T47</f>
        <v>0</v>
      </c>
      <c r="U42" s="474">
        <f>'A8'!U47</f>
        <v>0</v>
      </c>
      <c r="V42" s="474">
        <f>'A8'!V47</f>
        <v>0</v>
      </c>
      <c r="W42" s="474">
        <f>'A8'!W47</f>
        <v>0</v>
      </c>
      <c r="X42" s="474">
        <f>'A8'!X47</f>
        <v>0</v>
      </c>
      <c r="Y42" s="474">
        <f>'A8'!Y47</f>
        <v>0</v>
      </c>
      <c r="Z42" s="474">
        <f>'A8'!Z47</f>
        <v>0</v>
      </c>
      <c r="AA42" s="474">
        <f>'A8'!AA47</f>
        <v>0</v>
      </c>
      <c r="AB42" s="474">
        <f>'A8'!AB47</f>
        <v>0</v>
      </c>
      <c r="AC42" s="474">
        <f>'A8'!AC47</f>
        <v>0</v>
      </c>
      <c r="AD42" s="474">
        <f>'A8'!AD47</f>
        <v>0</v>
      </c>
      <c r="AE42" s="474">
        <f>'A8'!AE47</f>
        <v>0</v>
      </c>
      <c r="AF42" s="474">
        <f>'A8'!AF47</f>
        <v>0</v>
      </c>
      <c r="AG42" s="474">
        <f>'A8'!AG47</f>
        <v>0</v>
      </c>
      <c r="AH42" s="474">
        <f>'A8'!AH47</f>
        <v>0</v>
      </c>
      <c r="AI42" s="474">
        <f>'A8'!AI47</f>
        <v>0</v>
      </c>
      <c r="AJ42" s="474">
        <f>'A8'!AJ47</f>
        <v>0</v>
      </c>
      <c r="AK42" s="474">
        <f>'A8'!AK47</f>
        <v>0</v>
      </c>
      <c r="AL42" s="474">
        <f>'A8'!AL47</f>
        <v>0</v>
      </c>
      <c r="AM42" s="474">
        <f>'A8'!AM47</f>
        <v>0</v>
      </c>
      <c r="AN42" s="474">
        <f>'A8'!AN47</f>
        <v>0</v>
      </c>
      <c r="AO42" s="474">
        <f>'A8'!AO47</f>
        <v>0</v>
      </c>
      <c r="AP42" s="474">
        <f>'A8'!AP47</f>
        <v>0</v>
      </c>
      <c r="AQ42" s="474">
        <f>'A8'!AQ47</f>
        <v>0</v>
      </c>
      <c r="AR42" s="474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6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6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4">
        <f>'A8'!D60</f>
        <v>0</v>
      </c>
      <c r="E55" s="474">
        <f>'A8'!E60</f>
        <v>0</v>
      </c>
      <c r="F55" s="474">
        <f>'A8'!F60</f>
        <v>0</v>
      </c>
      <c r="G55" s="474">
        <f>'A8'!G60</f>
        <v>0</v>
      </c>
      <c r="H55" s="474">
        <f>'A8'!H60</f>
        <v>0</v>
      </c>
      <c r="I55" s="474">
        <f>'A8'!I60</f>
        <v>0</v>
      </c>
      <c r="J55" s="474">
        <f>'A8'!J60</f>
        <v>0</v>
      </c>
      <c r="K55" s="474">
        <f>'A8'!K60</f>
        <v>0</v>
      </c>
      <c r="L55" s="474">
        <f>'A8'!L60</f>
        <v>0</v>
      </c>
      <c r="M55" s="474">
        <f>'A8'!M60</f>
        <v>0</v>
      </c>
      <c r="N55" s="474">
        <f>'A8'!N60</f>
        <v>0</v>
      </c>
      <c r="O55" s="474">
        <f>'A8'!O60</f>
        <v>0</v>
      </c>
      <c r="P55" s="474">
        <f>'A8'!P60</f>
        <v>0</v>
      </c>
      <c r="Q55" s="474">
        <f>'A8'!Q60</f>
        <v>0</v>
      </c>
      <c r="R55" s="474">
        <f>'A8'!R60</f>
        <v>0</v>
      </c>
      <c r="S55" s="474">
        <f>'A8'!S60</f>
        <v>0</v>
      </c>
      <c r="T55" s="474">
        <f>'A8'!T60</f>
        <v>0</v>
      </c>
      <c r="U55" s="474">
        <f>'A8'!U60</f>
        <v>0</v>
      </c>
      <c r="V55" s="474">
        <f>'A8'!V60</f>
        <v>0</v>
      </c>
      <c r="W55" s="474">
        <f>'A8'!W60</f>
        <v>0</v>
      </c>
      <c r="X55" s="474">
        <f>'A8'!X60</f>
        <v>0</v>
      </c>
      <c r="Y55" s="474">
        <f>'A8'!Y60</f>
        <v>0</v>
      </c>
      <c r="Z55" s="474">
        <f>'A8'!Z60</f>
        <v>0</v>
      </c>
      <c r="AA55" s="474">
        <f>'A8'!AA60</f>
        <v>0</v>
      </c>
      <c r="AB55" s="474">
        <f>'A8'!AB60</f>
        <v>0</v>
      </c>
      <c r="AC55" s="474">
        <f>'A8'!AC60</f>
        <v>0</v>
      </c>
      <c r="AD55" s="474">
        <f>'A8'!AD60</f>
        <v>0</v>
      </c>
      <c r="AE55" s="474">
        <f>'A8'!AE60</f>
        <v>0</v>
      </c>
      <c r="AF55" s="474">
        <f>'A8'!AF60</f>
        <v>0</v>
      </c>
      <c r="AG55" s="474">
        <f>'A8'!AG60</f>
        <v>0</v>
      </c>
      <c r="AH55" s="474">
        <f>'A8'!AH60</f>
        <v>0</v>
      </c>
      <c r="AI55" s="474">
        <f>'A8'!AI60</f>
        <v>0</v>
      </c>
      <c r="AJ55" s="474">
        <f>'A8'!AJ60</f>
        <v>0</v>
      </c>
      <c r="AK55" s="474">
        <f>'A8'!AK60</f>
        <v>0</v>
      </c>
      <c r="AL55" s="474">
        <f>'A8'!AL60</f>
        <v>0</v>
      </c>
      <c r="AM55" s="474">
        <f>'A8'!AM60</f>
        <v>0</v>
      </c>
      <c r="AN55" s="474">
        <f>'A8'!AN60</f>
        <v>0</v>
      </c>
      <c r="AO55" s="474">
        <f>'A8'!AO60</f>
        <v>0</v>
      </c>
      <c r="AP55" s="474">
        <f>'A8'!AP60</f>
        <v>0</v>
      </c>
      <c r="AQ55" s="474">
        <f>'A8'!AQ60</f>
        <v>0</v>
      </c>
      <c r="AR55" s="474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6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6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4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3" t="s">
        <v>192</v>
      </c>
      <c r="C62" s="91"/>
      <c r="D62" s="387">
        <f>'A8'!D67</f>
        <v>0</v>
      </c>
      <c r="E62" s="387">
        <f>'A8'!E67</f>
        <v>0</v>
      </c>
      <c r="F62" s="387">
        <f>'A8'!F67</f>
        <v>30.096606359999996</v>
      </c>
      <c r="G62" s="387">
        <f>'A8'!G67</f>
        <v>0</v>
      </c>
      <c r="H62" s="387">
        <f>'A8'!H67</f>
        <v>0</v>
      </c>
      <c r="I62" s="387">
        <f>'A8'!I67</f>
        <v>0</v>
      </c>
      <c r="J62" s="387">
        <f>'A8'!J67</f>
        <v>0</v>
      </c>
      <c r="K62" s="387">
        <f>'A8'!K67</f>
        <v>0</v>
      </c>
      <c r="L62" s="387">
        <f>'A8'!L67</f>
        <v>344.36930236000001</v>
      </c>
      <c r="M62" s="387">
        <f>'A8'!M67</f>
        <v>0</v>
      </c>
      <c r="N62" s="387">
        <f>'A8'!N67</f>
        <v>30.555536929999995</v>
      </c>
      <c r="O62" s="387">
        <f>'A8'!O67</f>
        <v>11.514881849999998</v>
      </c>
      <c r="P62" s="387">
        <f>'A8'!P67</f>
        <v>0</v>
      </c>
      <c r="Q62" s="387">
        <f>'A8'!Q67</f>
        <v>0</v>
      </c>
      <c r="R62" s="387">
        <f>'A8'!R67</f>
        <v>26.812577750000003</v>
      </c>
      <c r="S62" s="387">
        <f>'A8'!S67</f>
        <v>25.450774660000004</v>
      </c>
      <c r="T62" s="387">
        <f>'A8'!T67</f>
        <v>0</v>
      </c>
      <c r="U62" s="387">
        <f>'A8'!U67</f>
        <v>8.8275999999999993E-2</v>
      </c>
      <c r="V62" s="387">
        <f>'A8'!V67</f>
        <v>0.45247235000000002</v>
      </c>
      <c r="W62" s="387">
        <f>'A8'!W67</f>
        <v>0</v>
      </c>
      <c r="X62" s="387">
        <f>'A8'!X67</f>
        <v>1.184841E-2</v>
      </c>
      <c r="Y62" s="387">
        <f>'A8'!Y67</f>
        <v>0.21756982</v>
      </c>
      <c r="Z62" s="387">
        <f>'A8'!Z67</f>
        <v>13.205027660000001</v>
      </c>
      <c r="AA62" s="387">
        <f>'A8'!AA67</f>
        <v>0</v>
      </c>
      <c r="AB62" s="387">
        <f>'A8'!AB67</f>
        <v>0</v>
      </c>
      <c r="AC62" s="387">
        <f>'A8'!AC67</f>
        <v>445.30092029999992</v>
      </c>
      <c r="AD62" s="387">
        <f>'A8'!AD67</f>
        <v>1058.0792403600003</v>
      </c>
      <c r="AE62" s="387">
        <f>'A8'!AE67</f>
        <v>0</v>
      </c>
      <c r="AF62" s="387">
        <f>'A8'!AF67</f>
        <v>0</v>
      </c>
      <c r="AG62" s="387">
        <f>'A8'!AG67</f>
        <v>140.00221959000001</v>
      </c>
      <c r="AH62" s="387">
        <f>'A8'!AH67</f>
        <v>0</v>
      </c>
      <c r="AI62" s="387">
        <f>'A8'!AI67</f>
        <v>0</v>
      </c>
      <c r="AJ62" s="387">
        <f>'A8'!AJ67</f>
        <v>3.7022499999999993E-2</v>
      </c>
      <c r="AK62" s="387">
        <f>'A8'!AK67</f>
        <v>0</v>
      </c>
      <c r="AL62" s="387">
        <f>'A8'!AL67</f>
        <v>22.92019209</v>
      </c>
      <c r="AM62" s="387">
        <f>'A8'!AM67</f>
        <v>0</v>
      </c>
      <c r="AN62" s="387">
        <f>'A8'!AN67</f>
        <v>8.8599899999999999E-3</v>
      </c>
      <c r="AO62" s="387">
        <f>'A8'!AO67</f>
        <v>0</v>
      </c>
      <c r="AP62" s="387">
        <f>'A8'!AP67</f>
        <v>0</v>
      </c>
      <c r="AQ62" s="387">
        <f>'A8'!AQ67</f>
        <v>174.00583624000004</v>
      </c>
      <c r="AR62" s="387">
        <f>'A8'!AR67</f>
        <v>1383.4887869200004</v>
      </c>
    </row>
    <row r="63" spans="1:44" s="44" customFormat="1" ht="18" customHeight="1">
      <c r="A63" s="719" t="s">
        <v>242</v>
      </c>
      <c r="B63" s="720"/>
      <c r="C63" s="720"/>
      <c r="D63" s="720"/>
      <c r="E63" s="720"/>
      <c r="F63" s="720"/>
      <c r="G63" s="720"/>
      <c r="H63" s="720"/>
      <c r="I63" s="720"/>
      <c r="J63" s="720"/>
      <c r="K63" s="720"/>
      <c r="L63" s="720"/>
      <c r="M63" s="720"/>
      <c r="O63" s="42"/>
      <c r="P63" s="42"/>
      <c r="T63" s="45"/>
    </row>
    <row r="64" spans="1:44" s="44" customFormat="1" ht="18" hidden="1" customHeight="1">
      <c r="A64" s="719" t="s">
        <v>234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O64" s="42"/>
      <c r="P64" s="42"/>
      <c r="T64" s="45"/>
    </row>
    <row r="65" spans="1:21" s="44" customFormat="1" ht="20.25">
      <c r="A65" s="361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13" sqref="M13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17" t="s">
        <v>170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428"/>
    </row>
    <row r="2" spans="1:22" s="430" customFormat="1" ht="51" hidden="1" customHeight="1">
      <c r="A2" s="723" t="s">
        <v>258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444"/>
    </row>
    <row r="3" spans="1:22" s="430" customFormat="1" ht="15.75" customHeight="1">
      <c r="A3" s="718" t="s">
        <v>467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431"/>
    </row>
    <row r="4" spans="1:22" s="431" customFormat="1" ht="14.25" customHeight="1">
      <c r="A4" s="721" t="s">
        <v>325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</row>
    <row r="5" spans="1:22" s="431" customFormat="1" ht="14.25" customHeight="1">
      <c r="A5" s="718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</row>
    <row r="6" spans="1:22" s="431" customFormat="1" ht="14.25" customHeight="1">
      <c r="A6" s="428"/>
    </row>
    <row r="7" spans="1:22" s="5" customFormat="1" ht="18" customHeight="1">
      <c r="A7" s="1" t="s">
        <v>382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738" t="s">
        <v>49</v>
      </c>
      <c r="E8" s="738" t="s">
        <v>6</v>
      </c>
      <c r="F8" s="738" t="s">
        <v>36</v>
      </c>
      <c r="G8" s="738" t="s">
        <v>7</v>
      </c>
      <c r="H8" s="738" t="s">
        <v>8</v>
      </c>
      <c r="I8" s="738" t="s">
        <v>9</v>
      </c>
      <c r="J8" s="738" t="s">
        <v>10</v>
      </c>
      <c r="K8" s="738" t="s">
        <v>11</v>
      </c>
      <c r="L8" s="739" t="s">
        <v>173</v>
      </c>
      <c r="M8" s="738" t="s">
        <v>174</v>
      </c>
    </row>
    <row r="9" spans="1:22" s="14" customFormat="1" ht="39.75" customHeight="1">
      <c r="A9" s="23"/>
      <c r="B9" s="24"/>
      <c r="C9" s="24"/>
      <c r="D9" s="738"/>
      <c r="E9" s="738"/>
      <c r="F9" s="738"/>
      <c r="G9" s="738"/>
      <c r="H9" s="738"/>
      <c r="I9" s="738"/>
      <c r="J9" s="738"/>
      <c r="K9" s="738"/>
      <c r="L9" s="739"/>
      <c r="M9" s="738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526" t="s">
        <v>376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526" t="s">
        <v>377</v>
      </c>
      <c r="C13" s="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26"/>
    </row>
    <row r="14" spans="1:22" s="14" customFormat="1" ht="18.75" customHeight="1">
      <c r="A14" s="29"/>
      <c r="B14" s="12" t="s">
        <v>328</v>
      </c>
      <c r="C14" s="200"/>
      <c r="D14" s="394">
        <f>B!D14</f>
        <v>0</v>
      </c>
      <c r="E14" s="394">
        <f>B!E14</f>
        <v>0</v>
      </c>
      <c r="F14" s="394">
        <f>B!F14</f>
        <v>0</v>
      </c>
      <c r="G14" s="394">
        <f>B!G14</f>
        <v>0</v>
      </c>
      <c r="H14" s="394">
        <f>B!H14</f>
        <v>0</v>
      </c>
      <c r="I14" s="394">
        <f>B!I14</f>
        <v>0</v>
      </c>
      <c r="J14" s="394">
        <f>B!J14</f>
        <v>0</v>
      </c>
      <c r="K14" s="394">
        <f>B!K14</f>
        <v>0</v>
      </c>
      <c r="L14" s="394">
        <f>B!L14</f>
        <v>0</v>
      </c>
      <c r="M14" s="394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B!D15</f>
        <v>0</v>
      </c>
      <c r="E15" s="394">
        <f>B!E15</f>
        <v>0</v>
      </c>
      <c r="F15" s="394">
        <f>B!F15</f>
        <v>0</v>
      </c>
      <c r="G15" s="394">
        <f>B!G15</f>
        <v>0</v>
      </c>
      <c r="H15" s="394">
        <f>B!H15</f>
        <v>0</v>
      </c>
      <c r="I15" s="394">
        <f>B!I15</f>
        <v>0</v>
      </c>
      <c r="J15" s="394">
        <f>B!J15</f>
        <v>0</v>
      </c>
      <c r="K15" s="394">
        <f>B!K15</f>
        <v>0</v>
      </c>
      <c r="L15" s="394">
        <f>B!L15</f>
        <v>0</v>
      </c>
      <c r="M15" s="394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B!D16</f>
        <v>0</v>
      </c>
      <c r="E16" s="394">
        <f>B!E16</f>
        <v>0</v>
      </c>
      <c r="F16" s="394">
        <f>B!F16</f>
        <v>0</v>
      </c>
      <c r="G16" s="394">
        <f>B!G16</f>
        <v>0</v>
      </c>
      <c r="H16" s="394">
        <f>B!H16</f>
        <v>0</v>
      </c>
      <c r="I16" s="394">
        <f>B!I16</f>
        <v>0</v>
      </c>
      <c r="J16" s="394">
        <f>B!J16</f>
        <v>0</v>
      </c>
      <c r="K16" s="394">
        <f>B!K16</f>
        <v>0</v>
      </c>
      <c r="L16" s="394">
        <f>B!L16</f>
        <v>0</v>
      </c>
      <c r="M16" s="394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B!D17</f>
        <v>0</v>
      </c>
      <c r="E17" s="394">
        <f>B!E17</f>
        <v>0</v>
      </c>
      <c r="F17" s="394">
        <f>B!F17</f>
        <v>0</v>
      </c>
      <c r="G17" s="394">
        <f>B!G17</f>
        <v>0</v>
      </c>
      <c r="H17" s="394">
        <f>B!H17</f>
        <v>0</v>
      </c>
      <c r="I17" s="394">
        <f>B!I17</f>
        <v>0</v>
      </c>
      <c r="J17" s="394">
        <f>B!J17</f>
        <v>0</v>
      </c>
      <c r="K17" s="394">
        <f>B!K17</f>
        <v>0</v>
      </c>
      <c r="L17" s="394">
        <f>B!L17</f>
        <v>0</v>
      </c>
      <c r="M17" s="394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B!D18</f>
        <v>0</v>
      </c>
      <c r="E18" s="394">
        <f>B!E18</f>
        <v>0</v>
      </c>
      <c r="F18" s="394">
        <f>B!F18</f>
        <v>0</v>
      </c>
      <c r="G18" s="394">
        <f>B!G18</f>
        <v>0</v>
      </c>
      <c r="H18" s="394">
        <f>B!H18</f>
        <v>0</v>
      </c>
      <c r="I18" s="394">
        <f>B!I18</f>
        <v>0</v>
      </c>
      <c r="J18" s="394">
        <f>B!J18</f>
        <v>0</v>
      </c>
      <c r="K18" s="394">
        <f>B!K18</f>
        <v>0</v>
      </c>
      <c r="L18" s="394">
        <f>B!L18</f>
        <v>0</v>
      </c>
      <c r="M18" s="394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B!D19</f>
        <v>0</v>
      </c>
      <c r="E19" s="394">
        <f>B!E19</f>
        <v>0</v>
      </c>
      <c r="F19" s="394">
        <f>B!F19</f>
        <v>0</v>
      </c>
      <c r="G19" s="394">
        <f>B!G19</f>
        <v>0</v>
      </c>
      <c r="H19" s="394">
        <f>B!H19</f>
        <v>0</v>
      </c>
      <c r="I19" s="394">
        <f>B!I19</f>
        <v>0</v>
      </c>
      <c r="J19" s="394">
        <f>B!J19</f>
        <v>0</v>
      </c>
      <c r="K19" s="394">
        <f>B!K19</f>
        <v>0</v>
      </c>
      <c r="L19" s="394">
        <f>B!L19</f>
        <v>0</v>
      </c>
      <c r="M19" s="394">
        <f>B!M19</f>
        <v>0</v>
      </c>
      <c r="N19" s="26"/>
      <c r="O19" s="26"/>
    </row>
    <row r="20" spans="1:16" s="14" customFormat="1" ht="17.25" customHeight="1">
      <c r="A20" s="30"/>
      <c r="B20" s="466" t="s">
        <v>327</v>
      </c>
      <c r="C20" s="200"/>
      <c r="D20" s="394">
        <f>B!D20</f>
        <v>0</v>
      </c>
      <c r="E20" s="394">
        <f>B!E20</f>
        <v>0</v>
      </c>
      <c r="F20" s="394">
        <f>B!F20</f>
        <v>0</v>
      </c>
      <c r="G20" s="394">
        <f>B!G20</f>
        <v>0</v>
      </c>
      <c r="H20" s="394">
        <f>B!H20</f>
        <v>0</v>
      </c>
      <c r="I20" s="394">
        <f>B!I20</f>
        <v>0</v>
      </c>
      <c r="J20" s="394">
        <f>B!J20</f>
        <v>0</v>
      </c>
      <c r="K20" s="394">
        <f>B!K20</f>
        <v>0</v>
      </c>
      <c r="L20" s="394">
        <f>B!L20</f>
        <v>0</v>
      </c>
      <c r="M20" s="394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B!D21</f>
        <v>0</v>
      </c>
      <c r="E21" s="394">
        <f>B!E21</f>
        <v>0</v>
      </c>
      <c r="F21" s="394">
        <f>B!F21</f>
        <v>0</v>
      </c>
      <c r="G21" s="394">
        <f>B!G21</f>
        <v>0</v>
      </c>
      <c r="H21" s="394">
        <f>B!H21</f>
        <v>0</v>
      </c>
      <c r="I21" s="394">
        <f>B!I21</f>
        <v>0</v>
      </c>
      <c r="J21" s="394">
        <f>B!J21</f>
        <v>0</v>
      </c>
      <c r="K21" s="394">
        <f>B!K21</f>
        <v>0</v>
      </c>
      <c r="L21" s="394">
        <f>B!L21</f>
        <v>0</v>
      </c>
      <c r="M21" s="394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B!D22</f>
        <v>0</v>
      </c>
      <c r="E22" s="394">
        <f>B!E22</f>
        <v>0</v>
      </c>
      <c r="F22" s="394">
        <f>B!F22</f>
        <v>0</v>
      </c>
      <c r="G22" s="394">
        <f>B!G22</f>
        <v>0</v>
      </c>
      <c r="H22" s="394">
        <f>B!H22</f>
        <v>0</v>
      </c>
      <c r="I22" s="394">
        <f>B!I22</f>
        <v>0</v>
      </c>
      <c r="J22" s="394">
        <f>B!J22</f>
        <v>0</v>
      </c>
      <c r="K22" s="394">
        <f>B!K22</f>
        <v>0</v>
      </c>
      <c r="L22" s="394">
        <f>B!L22</f>
        <v>0</v>
      </c>
      <c r="M22" s="394">
        <f>B!M22</f>
        <v>0</v>
      </c>
      <c r="N22" s="26"/>
      <c r="P22" s="199"/>
    </row>
    <row r="23" spans="1:16" s="14" customFormat="1" ht="21.75" customHeight="1">
      <c r="A23" s="29"/>
      <c r="B23" s="466" t="s">
        <v>326</v>
      </c>
      <c r="C23" s="200"/>
      <c r="D23" s="394">
        <f>B!D23</f>
        <v>0</v>
      </c>
      <c r="E23" s="394">
        <f>B!E23</f>
        <v>0</v>
      </c>
      <c r="F23" s="394">
        <f>B!F23</f>
        <v>0</v>
      </c>
      <c r="G23" s="394">
        <f>B!G23</f>
        <v>0</v>
      </c>
      <c r="H23" s="394">
        <f>B!H23</f>
        <v>0</v>
      </c>
      <c r="I23" s="394">
        <f>B!I23</f>
        <v>0</v>
      </c>
      <c r="J23" s="394">
        <f>B!J23</f>
        <v>0</v>
      </c>
      <c r="K23" s="394">
        <f>B!K23</f>
        <v>0</v>
      </c>
      <c r="L23" s="394">
        <f>B!L23</f>
        <v>0</v>
      </c>
      <c r="M23" s="394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B!D24</f>
        <v>0</v>
      </c>
      <c r="E24" s="394">
        <f>B!E24</f>
        <v>0</v>
      </c>
      <c r="F24" s="394">
        <f>B!F24</f>
        <v>0</v>
      </c>
      <c r="G24" s="394">
        <f>B!G24</f>
        <v>0</v>
      </c>
      <c r="H24" s="394">
        <f>B!H24</f>
        <v>0</v>
      </c>
      <c r="I24" s="394">
        <f>B!I24</f>
        <v>0</v>
      </c>
      <c r="J24" s="394">
        <f>B!J24</f>
        <v>0</v>
      </c>
      <c r="K24" s="394">
        <f>B!K24</f>
        <v>0</v>
      </c>
      <c r="L24" s="394">
        <f>B!L24</f>
        <v>0</v>
      </c>
      <c r="M24" s="394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B!D25</f>
        <v>0</v>
      </c>
      <c r="E25" s="394">
        <f>B!E25</f>
        <v>0</v>
      </c>
      <c r="F25" s="394">
        <f>B!F25</f>
        <v>0</v>
      </c>
      <c r="G25" s="394">
        <f>B!G25</f>
        <v>0</v>
      </c>
      <c r="H25" s="394">
        <f>B!H25</f>
        <v>0</v>
      </c>
      <c r="I25" s="394">
        <f>B!I25</f>
        <v>0</v>
      </c>
      <c r="J25" s="394">
        <f>B!J25</f>
        <v>0</v>
      </c>
      <c r="K25" s="394">
        <f>B!K25</f>
        <v>0</v>
      </c>
      <c r="L25" s="394">
        <f>B!L25</f>
        <v>0</v>
      </c>
      <c r="M25" s="394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4">
        <f>B!D26</f>
        <v>0</v>
      </c>
      <c r="E26" s="394">
        <f>B!E26</f>
        <v>0</v>
      </c>
      <c r="F26" s="394">
        <f>B!F26</f>
        <v>0</v>
      </c>
      <c r="G26" s="394">
        <f>B!G26</f>
        <v>0</v>
      </c>
      <c r="H26" s="394">
        <f>B!H26</f>
        <v>0</v>
      </c>
      <c r="I26" s="394">
        <f>B!I26</f>
        <v>0</v>
      </c>
      <c r="J26" s="394">
        <f>B!J26</f>
        <v>0</v>
      </c>
      <c r="K26" s="394">
        <f>B!K26</f>
        <v>0</v>
      </c>
      <c r="L26" s="394">
        <f>B!L26</f>
        <v>0</v>
      </c>
      <c r="M26" s="394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79"/>
      <c r="E27" s="479"/>
      <c r="F27" s="479"/>
      <c r="G27" s="394"/>
      <c r="H27" s="394"/>
      <c r="I27" s="394"/>
      <c r="J27" s="394"/>
      <c r="K27" s="394"/>
      <c r="L27" s="394"/>
      <c r="M27" s="394"/>
      <c r="N27" s="26"/>
    </row>
    <row r="28" spans="1:16" s="14" customFormat="1" ht="18.75" customHeight="1">
      <c r="A28" s="27"/>
      <c r="B28" s="526" t="s">
        <v>378</v>
      </c>
      <c r="C28" s="48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26"/>
    </row>
    <row r="29" spans="1:16" s="14" customFormat="1" ht="18.75" customHeight="1">
      <c r="A29" s="29"/>
      <c r="B29" s="12" t="s">
        <v>328</v>
      </c>
      <c r="C29" s="200"/>
      <c r="D29" s="394">
        <f>B!D29</f>
        <v>134.63322949218752</v>
      </c>
      <c r="E29" s="394">
        <f>B!E29</f>
        <v>0</v>
      </c>
      <c r="F29" s="394">
        <f>B!F29</f>
        <v>33.533484375</v>
      </c>
      <c r="G29" s="394">
        <f>B!G29</f>
        <v>0</v>
      </c>
      <c r="H29" s="394">
        <f>B!H29</f>
        <v>0</v>
      </c>
      <c r="I29" s="394">
        <f>B!I29</f>
        <v>0</v>
      </c>
      <c r="J29" s="394">
        <f>B!J29</f>
        <v>0</v>
      </c>
      <c r="K29" s="394">
        <f>B!K29</f>
        <v>0</v>
      </c>
      <c r="L29" s="394">
        <f>B!L29</f>
        <v>0</v>
      </c>
      <c r="M29" s="394">
        <f>B!M29</f>
        <v>168.16671386718753</v>
      </c>
      <c r="N29" s="26"/>
    </row>
    <row r="30" spans="1:16" s="14" customFormat="1" ht="18.75" customHeight="1">
      <c r="A30" s="30"/>
      <c r="B30" s="31" t="s">
        <v>175</v>
      </c>
      <c r="C30" s="200"/>
      <c r="D30" s="394">
        <f>B!D30</f>
        <v>6.2100615234375001</v>
      </c>
      <c r="E30" s="394">
        <f>B!E30</f>
        <v>0</v>
      </c>
      <c r="F30" s="394">
        <f>B!F30</f>
        <v>0</v>
      </c>
      <c r="G30" s="394">
        <f>B!G30</f>
        <v>0</v>
      </c>
      <c r="H30" s="394">
        <f>B!H30</f>
        <v>0</v>
      </c>
      <c r="I30" s="394">
        <f>B!I30</f>
        <v>0</v>
      </c>
      <c r="J30" s="394">
        <f>B!J30</f>
        <v>0</v>
      </c>
      <c r="K30" s="394">
        <f>B!K30</f>
        <v>0</v>
      </c>
      <c r="L30" s="394">
        <f>B!L30</f>
        <v>0</v>
      </c>
      <c r="M30" s="394">
        <f>B!M30</f>
        <v>6.2100615234375001</v>
      </c>
      <c r="N30" s="26"/>
    </row>
    <row r="31" spans="1:16" s="14" customFormat="1" ht="18.75" customHeight="1">
      <c r="A31" s="30"/>
      <c r="B31" s="31" t="s">
        <v>176</v>
      </c>
      <c r="C31" s="200"/>
      <c r="D31" s="394">
        <f>B!D31</f>
        <v>128.42316796875002</v>
      </c>
      <c r="E31" s="394">
        <f>B!E31</f>
        <v>0</v>
      </c>
      <c r="F31" s="394">
        <f>B!F31</f>
        <v>33.533484375</v>
      </c>
      <c r="G31" s="394">
        <f>B!G31</f>
        <v>0</v>
      </c>
      <c r="H31" s="394">
        <f>B!H31</f>
        <v>0</v>
      </c>
      <c r="I31" s="394">
        <f>B!I31</f>
        <v>0</v>
      </c>
      <c r="J31" s="394">
        <f>B!J31</f>
        <v>0</v>
      </c>
      <c r="K31" s="394">
        <f>B!K31</f>
        <v>0</v>
      </c>
      <c r="L31" s="394">
        <f>B!L31</f>
        <v>0</v>
      </c>
      <c r="M31" s="394">
        <f>B!M31</f>
        <v>161.95665234375002</v>
      </c>
      <c r="N31" s="26"/>
    </row>
    <row r="32" spans="1:16" s="14" customFormat="1" ht="18.75" customHeight="1">
      <c r="A32" s="29"/>
      <c r="B32" s="12" t="s">
        <v>177</v>
      </c>
      <c r="C32" s="200"/>
      <c r="D32" s="394">
        <f>B!D32</f>
        <v>147.48867187499999</v>
      </c>
      <c r="E32" s="394">
        <f>B!E32</f>
        <v>0</v>
      </c>
      <c r="F32" s="394">
        <f>B!F32</f>
        <v>0</v>
      </c>
      <c r="G32" s="394">
        <f>B!G32</f>
        <v>0</v>
      </c>
      <c r="H32" s="394">
        <f>B!H32</f>
        <v>155.85</v>
      </c>
      <c r="I32" s="394">
        <f>B!I32</f>
        <v>184.5896875</v>
      </c>
      <c r="J32" s="394">
        <f>B!J32</f>
        <v>0</v>
      </c>
      <c r="K32" s="394">
        <f>B!K32</f>
        <v>0</v>
      </c>
      <c r="L32" s="394">
        <f>B!L32</f>
        <v>0</v>
      </c>
      <c r="M32" s="394">
        <f>B!M32</f>
        <v>487.92835937500001</v>
      </c>
      <c r="N32" s="26"/>
    </row>
    <row r="33" spans="1:22" s="14" customFormat="1" ht="18.75" customHeight="1">
      <c r="A33" s="30"/>
      <c r="B33" s="31" t="s">
        <v>175</v>
      </c>
      <c r="C33" s="200"/>
      <c r="D33" s="394">
        <f>B!D33</f>
        <v>0</v>
      </c>
      <c r="E33" s="394">
        <f>B!E33</f>
        <v>0</v>
      </c>
      <c r="F33" s="394">
        <f>B!F33</f>
        <v>0</v>
      </c>
      <c r="G33" s="394">
        <f>B!G33</f>
        <v>0</v>
      </c>
      <c r="H33" s="394">
        <f>B!H33</f>
        <v>0</v>
      </c>
      <c r="I33" s="394">
        <f>B!I33</f>
        <v>0</v>
      </c>
      <c r="J33" s="394">
        <f>B!J33</f>
        <v>0</v>
      </c>
      <c r="K33" s="394">
        <f>B!K33</f>
        <v>0</v>
      </c>
      <c r="L33" s="394">
        <f>B!L33</f>
        <v>0</v>
      </c>
      <c r="M33" s="394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4">
        <f>B!D34</f>
        <v>147.48867187499999</v>
      </c>
      <c r="E34" s="394">
        <f>B!E34</f>
        <v>0</v>
      </c>
      <c r="F34" s="394">
        <f>B!F34</f>
        <v>0</v>
      </c>
      <c r="G34" s="394">
        <f>B!G34</f>
        <v>0</v>
      </c>
      <c r="H34" s="394">
        <f>B!H34</f>
        <v>155.85</v>
      </c>
      <c r="I34" s="394">
        <f>B!I34</f>
        <v>184.5896875</v>
      </c>
      <c r="J34" s="394">
        <f>B!J34</f>
        <v>0</v>
      </c>
      <c r="K34" s="394">
        <f>B!K34</f>
        <v>0</v>
      </c>
      <c r="L34" s="394">
        <f>B!L34</f>
        <v>0</v>
      </c>
      <c r="M34" s="394">
        <f>B!M34</f>
        <v>487.92835937500001</v>
      </c>
      <c r="N34" s="26"/>
    </row>
    <row r="35" spans="1:22" s="14" customFormat="1" ht="18.75" customHeight="1">
      <c r="A35" s="30"/>
      <c r="B35" s="466" t="s">
        <v>327</v>
      </c>
      <c r="C35" s="200"/>
      <c r="D35" s="394">
        <f>B!D35</f>
        <v>0</v>
      </c>
      <c r="E35" s="394">
        <f>B!E35</f>
        <v>0</v>
      </c>
      <c r="F35" s="394">
        <f>B!F35</f>
        <v>0</v>
      </c>
      <c r="G35" s="394">
        <f>B!G35</f>
        <v>0</v>
      </c>
      <c r="H35" s="394">
        <f>B!H35</f>
        <v>0</v>
      </c>
      <c r="I35" s="394">
        <f>B!I35</f>
        <v>0</v>
      </c>
      <c r="J35" s="394">
        <f>B!J35</f>
        <v>0</v>
      </c>
      <c r="K35" s="394">
        <f>B!K35</f>
        <v>0</v>
      </c>
      <c r="L35" s="394">
        <f>B!L35</f>
        <v>0</v>
      </c>
      <c r="M35" s="394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4">
        <f>B!D36</f>
        <v>0</v>
      </c>
      <c r="E36" s="394">
        <f>B!E36</f>
        <v>0</v>
      </c>
      <c r="F36" s="394">
        <f>B!F36</f>
        <v>0</v>
      </c>
      <c r="G36" s="394">
        <f>B!G36</f>
        <v>0</v>
      </c>
      <c r="H36" s="394">
        <f>B!H36</f>
        <v>0</v>
      </c>
      <c r="I36" s="394">
        <f>B!I36</f>
        <v>0</v>
      </c>
      <c r="J36" s="394">
        <f>B!J36</f>
        <v>0</v>
      </c>
      <c r="K36" s="394">
        <f>B!K36</f>
        <v>0</v>
      </c>
      <c r="L36" s="394">
        <f>B!L36</f>
        <v>0</v>
      </c>
      <c r="M36" s="394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4">
        <f>B!D37</f>
        <v>0</v>
      </c>
      <c r="E37" s="394">
        <f>B!E37</f>
        <v>0</v>
      </c>
      <c r="F37" s="394">
        <f>B!F37</f>
        <v>0</v>
      </c>
      <c r="G37" s="394">
        <f>B!G37</f>
        <v>0</v>
      </c>
      <c r="H37" s="394">
        <f>B!H37</f>
        <v>0</v>
      </c>
      <c r="I37" s="394">
        <f>B!I37</f>
        <v>0</v>
      </c>
      <c r="J37" s="394">
        <f>B!J37</f>
        <v>0</v>
      </c>
      <c r="K37" s="394">
        <f>B!K37</f>
        <v>0</v>
      </c>
      <c r="L37" s="394">
        <f>B!L37</f>
        <v>0</v>
      </c>
      <c r="M37" s="394">
        <f>B!M37</f>
        <v>0</v>
      </c>
      <c r="N37" s="26"/>
    </row>
    <row r="38" spans="1:22" s="14" customFormat="1" ht="18.75" customHeight="1">
      <c r="A38" s="30"/>
      <c r="B38" s="466" t="s">
        <v>326</v>
      </c>
      <c r="C38" s="200"/>
      <c r="D38" s="394">
        <f>B!D38</f>
        <v>0</v>
      </c>
      <c r="E38" s="394">
        <f>B!E38</f>
        <v>0</v>
      </c>
      <c r="F38" s="394">
        <f>B!F38</f>
        <v>0</v>
      </c>
      <c r="G38" s="394">
        <f>B!G38</f>
        <v>0</v>
      </c>
      <c r="H38" s="394">
        <f>B!H38</f>
        <v>0</v>
      </c>
      <c r="I38" s="394">
        <f>B!I38</f>
        <v>0</v>
      </c>
      <c r="J38" s="394">
        <f>B!J38</f>
        <v>0</v>
      </c>
      <c r="K38" s="394">
        <f>B!K38</f>
        <v>0</v>
      </c>
      <c r="L38" s="394">
        <f>B!L38</f>
        <v>0</v>
      </c>
      <c r="M38" s="394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4">
        <f>B!D39</f>
        <v>0</v>
      </c>
      <c r="E39" s="394">
        <f>B!E39</f>
        <v>0</v>
      </c>
      <c r="F39" s="394">
        <f>B!F39</f>
        <v>0</v>
      </c>
      <c r="G39" s="394">
        <f>B!G39</f>
        <v>0</v>
      </c>
      <c r="H39" s="394">
        <f>B!H39</f>
        <v>0</v>
      </c>
      <c r="I39" s="394">
        <f>B!I39</f>
        <v>0</v>
      </c>
      <c r="J39" s="394">
        <f>B!J39</f>
        <v>0</v>
      </c>
      <c r="K39" s="394">
        <f>B!K39</f>
        <v>0</v>
      </c>
      <c r="L39" s="394">
        <f>B!L39</f>
        <v>0</v>
      </c>
      <c r="M39" s="394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4">
        <f>B!D40</f>
        <v>0</v>
      </c>
      <c r="E40" s="394">
        <f>B!E40</f>
        <v>0</v>
      </c>
      <c r="F40" s="394">
        <f>B!F40</f>
        <v>0</v>
      </c>
      <c r="G40" s="394">
        <f>B!G40</f>
        <v>0</v>
      </c>
      <c r="H40" s="394">
        <f>B!H40</f>
        <v>0</v>
      </c>
      <c r="I40" s="394">
        <f>B!I40</f>
        <v>0</v>
      </c>
      <c r="J40" s="394">
        <f>B!J40</f>
        <v>0</v>
      </c>
      <c r="K40" s="394">
        <f>B!K40</f>
        <v>0</v>
      </c>
      <c r="L40" s="394">
        <f>B!L40</f>
        <v>0</v>
      </c>
      <c r="M40" s="394">
        <f>B!M40</f>
        <v>0</v>
      </c>
      <c r="N40" s="26"/>
    </row>
    <row r="41" spans="1:22" s="14" customFormat="1" ht="18.75" customHeight="1">
      <c r="A41" s="34"/>
      <c r="B41" s="433" t="s">
        <v>174</v>
      </c>
      <c r="C41" s="434"/>
      <c r="D41" s="435">
        <f>B!D41</f>
        <v>282.12190136718755</v>
      </c>
      <c r="E41" s="436">
        <f>B!E41</f>
        <v>0</v>
      </c>
      <c r="F41" s="436">
        <f>B!F41</f>
        <v>33.533484375</v>
      </c>
      <c r="G41" s="436">
        <f>B!G41</f>
        <v>0</v>
      </c>
      <c r="H41" s="436">
        <f>B!H41</f>
        <v>155.85</v>
      </c>
      <c r="I41" s="436">
        <f>B!I41</f>
        <v>184.5896875</v>
      </c>
      <c r="J41" s="436">
        <f>B!J41</f>
        <v>0</v>
      </c>
      <c r="K41" s="436">
        <f>B!K41</f>
        <v>0</v>
      </c>
      <c r="L41" s="436">
        <f>B!L41</f>
        <v>0</v>
      </c>
      <c r="M41" s="436">
        <f>B!M41</f>
        <v>656.09507324218748</v>
      </c>
      <c r="N41" s="26"/>
    </row>
    <row r="42" spans="1:22" s="14" customFormat="1" ht="14.25" customHeight="1">
      <c r="A42" s="736" t="s">
        <v>379</v>
      </c>
      <c r="B42" s="737"/>
      <c r="C42" s="737"/>
      <c r="D42" s="737"/>
      <c r="E42" s="737"/>
      <c r="F42" s="737"/>
      <c r="G42" s="737"/>
      <c r="H42" s="737"/>
      <c r="I42" s="737"/>
      <c r="J42" s="737"/>
      <c r="K42" s="737"/>
      <c r="L42" s="737"/>
      <c r="M42" s="737"/>
      <c r="N42" s="26"/>
      <c r="O42" s="44"/>
      <c r="P42" s="44"/>
    </row>
    <row r="43" spans="1:22" s="14" customFormat="1" ht="18" customHeight="1">
      <c r="A43" s="719" t="s">
        <v>249</v>
      </c>
      <c r="B43" s="719"/>
      <c r="C43" s="719"/>
      <c r="D43" s="719"/>
      <c r="E43" s="719"/>
      <c r="F43" s="719"/>
      <c r="G43" s="719"/>
      <c r="H43" s="719"/>
      <c r="I43" s="719"/>
      <c r="J43" s="719"/>
      <c r="K43" s="719"/>
      <c r="L43" s="719"/>
      <c r="M43" s="719"/>
      <c r="N43" s="26"/>
      <c r="O43" s="44"/>
      <c r="P43" s="44"/>
      <c r="V43" s="26"/>
    </row>
    <row r="44" spans="1:22" s="44" customFormat="1" ht="18" customHeight="1">
      <c r="A44" s="719" t="s">
        <v>381</v>
      </c>
      <c r="B44" s="720"/>
      <c r="C44" s="720"/>
      <c r="D44" s="720"/>
      <c r="E44" s="720"/>
      <c r="F44" s="720"/>
      <c r="G44" s="720"/>
      <c r="H44" s="720"/>
      <c r="I44" s="720"/>
      <c r="J44" s="720"/>
      <c r="K44" s="720"/>
      <c r="L44" s="720"/>
      <c r="M44" s="720"/>
      <c r="O44" s="40"/>
      <c r="P44" s="40"/>
      <c r="T44" s="45"/>
    </row>
    <row r="45" spans="1:22" s="44" customFormat="1" ht="18" customHeight="1">
      <c r="A45" s="719" t="s">
        <v>380</v>
      </c>
      <c r="B45" s="720"/>
      <c r="C45" s="720"/>
      <c r="D45" s="720"/>
      <c r="E45" s="720"/>
      <c r="F45" s="720"/>
      <c r="G45" s="720"/>
      <c r="H45" s="720"/>
      <c r="I45" s="720"/>
      <c r="J45" s="720"/>
      <c r="K45" s="720"/>
      <c r="L45" s="720"/>
      <c r="M45" s="720"/>
      <c r="O45" s="42"/>
      <c r="P45" s="42"/>
      <c r="T45" s="45"/>
    </row>
    <row r="46" spans="1:22" s="40" customFormat="1" ht="20.25" customHeight="1">
      <c r="A46" s="719" t="s">
        <v>383</v>
      </c>
      <c r="B46" s="720"/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43:M43"/>
    <mergeCell ref="A44:M44"/>
    <mergeCell ref="D8:D9"/>
    <mergeCell ref="E8:E9"/>
    <mergeCell ref="F8:F9"/>
    <mergeCell ref="G8:G9"/>
    <mergeCell ref="J8:J9"/>
    <mergeCell ref="K8:K9"/>
    <mergeCell ref="L8:L9"/>
    <mergeCell ref="M8:M9"/>
    <mergeCell ref="A45:M45"/>
    <mergeCell ref="A46:M46"/>
    <mergeCell ref="A1:M1"/>
    <mergeCell ref="A2:M2"/>
    <mergeCell ref="A3:M3"/>
    <mergeCell ref="A4:M4"/>
    <mergeCell ref="A5:M5"/>
    <mergeCell ref="A42:M42"/>
    <mergeCell ref="H8:H9"/>
    <mergeCell ref="I8:I9"/>
  </mergeCells>
  <phoneticPr fontId="12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I78" sqref="I78"/>
    </sheetView>
  </sheetViews>
  <sheetFormatPr defaultRowHeight="12.75"/>
  <cols>
    <col min="1" max="1" width="12.7109375" style="464" bestFit="1" customWidth="1"/>
    <col min="2" max="2" width="37" style="458" customWidth="1"/>
    <col min="3" max="16384" width="9.140625" style="456"/>
  </cols>
  <sheetData>
    <row r="1" spans="1:2">
      <c r="A1" s="464" t="s">
        <v>316</v>
      </c>
    </row>
    <row r="3" spans="1:2" ht="15" customHeight="1">
      <c r="A3" s="465" t="s">
        <v>278</v>
      </c>
      <c r="B3" s="463" t="s">
        <v>279</v>
      </c>
    </row>
    <row r="4" spans="1:2" ht="15" customHeight="1">
      <c r="A4" s="459">
        <v>0.88665208183317124</v>
      </c>
      <c r="B4" s="460" t="s">
        <v>748</v>
      </c>
    </row>
    <row r="5" spans="1:2" ht="15" customHeight="1">
      <c r="A5" s="459">
        <v>5.7390110469631356E-2</v>
      </c>
      <c r="B5" s="460" t="s">
        <v>749</v>
      </c>
    </row>
    <row r="6" spans="1:2" ht="15" customHeight="1">
      <c r="A6" s="459">
        <v>4.1291414744967628E-2</v>
      </c>
      <c r="B6" s="460" t="s">
        <v>750</v>
      </c>
    </row>
    <row r="7" spans="1:2" ht="15" customHeight="1">
      <c r="A7" s="459">
        <v>4.0222597785876616E-3</v>
      </c>
      <c r="B7" s="460" t="s">
        <v>751</v>
      </c>
    </row>
    <row r="8" spans="1:2" ht="15" customHeight="1">
      <c r="A8" s="459">
        <v>3.1922958447646124E-3</v>
      </c>
      <c r="B8" s="460" t="s">
        <v>752</v>
      </c>
    </row>
    <row r="9" spans="1:2" ht="15" customHeight="1">
      <c r="A9" s="459">
        <v>1.5962295013687219E-3</v>
      </c>
      <c r="B9" s="460" t="s">
        <v>753</v>
      </c>
    </row>
    <row r="10" spans="1:2" ht="15" customHeight="1">
      <c r="A10" s="459">
        <v>1.0863189265557034E-3</v>
      </c>
      <c r="B10" s="460" t="s">
        <v>754</v>
      </c>
    </row>
    <row r="11" spans="1:2" ht="15" customHeight="1">
      <c r="A11" s="459">
        <v>6.4703031611181027E-4</v>
      </c>
      <c r="B11" s="460" t="s">
        <v>755</v>
      </c>
    </row>
    <row r="12" spans="1:2" ht="15" customHeight="1">
      <c r="A12" s="459">
        <v>5.5534277016773331E-4</v>
      </c>
      <c r="B12" s="460" t="s">
        <v>756</v>
      </c>
    </row>
    <row r="13" spans="1:2" ht="15" customHeight="1">
      <c r="A13" s="459">
        <v>4.6910492974100665E-4</v>
      </c>
      <c r="B13" s="460" t="s">
        <v>757</v>
      </c>
    </row>
    <row r="14" spans="1:2" ht="15" customHeight="1">
      <c r="A14" s="459">
        <v>3.5419163075288033E-4</v>
      </c>
      <c r="B14" s="460" t="s">
        <v>758</v>
      </c>
    </row>
    <row r="15" spans="1:2" ht="15" customHeight="1">
      <c r="A15" s="459">
        <v>3.2891890872525171E-4</v>
      </c>
      <c r="B15" s="460" t="s">
        <v>759</v>
      </c>
    </row>
    <row r="16" spans="1:2" ht="15" customHeight="1">
      <c r="A16" s="459">
        <v>2.6415001679072386E-4</v>
      </c>
      <c r="B16" s="460" t="s">
        <v>760</v>
      </c>
    </row>
    <row r="17" spans="1:2">
      <c r="A17" s="464">
        <v>2.0574802564490529E-4</v>
      </c>
      <c r="B17" s="458" t="s">
        <v>306</v>
      </c>
    </row>
    <row r="18" spans="1:2">
      <c r="A18" s="464">
        <v>1.97156875179331E-4</v>
      </c>
      <c r="B18" s="458" t="s">
        <v>310</v>
      </c>
    </row>
    <row r="19" spans="1:2">
      <c r="A19" s="464">
        <v>1.6518358250147173E-4</v>
      </c>
      <c r="B19" s="458" t="s">
        <v>317</v>
      </c>
    </row>
    <row r="20" spans="1:2">
      <c r="A20" s="464">
        <v>1.5637524244603348E-4</v>
      </c>
      <c r="B20" s="458" t="s">
        <v>285</v>
      </c>
    </row>
    <row r="21" spans="1:2">
      <c r="A21" s="464">
        <v>1.1090994924929712E-4</v>
      </c>
      <c r="B21" s="458" t="s">
        <v>761</v>
      </c>
    </row>
    <row r="22" spans="1:2">
      <c r="A22" s="464">
        <v>9.7510085095909885E-5</v>
      </c>
      <c r="B22" s="458" t="s">
        <v>762</v>
      </c>
    </row>
    <row r="23" spans="1:2">
      <c r="A23" s="464">
        <v>8.5240155856616123E-5</v>
      </c>
      <c r="B23" s="458" t="s">
        <v>763</v>
      </c>
    </row>
    <row r="24" spans="1:2">
      <c r="A24" s="464">
        <v>7.8983627246777019E-5</v>
      </c>
      <c r="B24" s="458" t="s">
        <v>764</v>
      </c>
    </row>
    <row r="25" spans="1:2">
      <c r="A25" s="464">
        <v>7.3268846944269766E-5</v>
      </c>
      <c r="B25" s="458" t="s">
        <v>765</v>
      </c>
    </row>
    <row r="26" spans="1:2">
      <c r="A26" s="464">
        <v>7.323821924892951E-5</v>
      </c>
      <c r="B26" s="458" t="s">
        <v>766</v>
      </c>
    </row>
    <row r="27" spans="1:2">
      <c r="A27" s="464">
        <v>7.2358114771082396E-5</v>
      </c>
      <c r="B27" s="458" t="s">
        <v>286</v>
      </c>
    </row>
    <row r="28" spans="1:2">
      <c r="A28" s="464">
        <v>7.1625432821966967E-5</v>
      </c>
      <c r="B28" s="458" t="s">
        <v>767</v>
      </c>
    </row>
    <row r="29" spans="1:2">
      <c r="A29" s="464">
        <v>6.7334086880505912E-5</v>
      </c>
      <c r="B29" s="458" t="s">
        <v>768</v>
      </c>
    </row>
    <row r="30" spans="1:2">
      <c r="A30" s="464">
        <v>5.6690125306239507E-5</v>
      </c>
      <c r="B30" s="458" t="s">
        <v>769</v>
      </c>
    </row>
    <row r="31" spans="1:2" hidden="1">
      <c r="A31" s="464">
        <v>4.7268904402450956E-5</v>
      </c>
      <c r="B31" s="458" t="s">
        <v>292</v>
      </c>
    </row>
    <row r="32" spans="1:2" hidden="1">
      <c r="A32" s="464">
        <v>4.2611535176161107E-5</v>
      </c>
      <c r="B32" s="458" t="s">
        <v>288</v>
      </c>
    </row>
    <row r="33" spans="1:2" hidden="1">
      <c r="A33" s="464">
        <v>4.1768089387977073E-5</v>
      </c>
      <c r="B33" s="458" t="s">
        <v>770</v>
      </c>
    </row>
    <row r="34" spans="1:2" hidden="1">
      <c r="A34" s="464">
        <v>4.046171732590876E-5</v>
      </c>
      <c r="B34" s="458" t="s">
        <v>771</v>
      </c>
    </row>
    <row r="35" spans="1:2" hidden="1">
      <c r="A35" s="464">
        <v>3.547226016641497E-5</v>
      </c>
      <c r="B35" s="458" t="s">
        <v>772</v>
      </c>
    </row>
    <row r="36" spans="1:2" hidden="1">
      <c r="A36" s="464">
        <v>3.2773140914598904E-5</v>
      </c>
      <c r="B36" s="458" t="s">
        <v>308</v>
      </c>
    </row>
    <row r="37" spans="1:2" hidden="1">
      <c r="A37" s="464">
        <v>3.2729690995699439E-5</v>
      </c>
      <c r="B37" s="458" t="s">
        <v>287</v>
      </c>
    </row>
    <row r="38" spans="1:2" hidden="1">
      <c r="A38" s="464">
        <v>3.1508988808616025E-5</v>
      </c>
      <c r="B38" s="458" t="s">
        <v>282</v>
      </c>
    </row>
    <row r="39" spans="1:2" hidden="1">
      <c r="A39" s="464">
        <v>2.8561746256777046E-5</v>
      </c>
      <c r="B39" s="458" t="s">
        <v>283</v>
      </c>
    </row>
    <row r="40" spans="1:2" hidden="1">
      <c r="A40" s="464">
        <v>2.8358048149198054E-5</v>
      </c>
      <c r="B40" s="458" t="s">
        <v>773</v>
      </c>
    </row>
    <row r="41" spans="1:2" hidden="1">
      <c r="A41" s="464">
        <v>2.4848099592465456E-5</v>
      </c>
      <c r="B41" s="458" t="s">
        <v>281</v>
      </c>
    </row>
    <row r="42" spans="1:2" hidden="1">
      <c r="A42" s="464">
        <v>2.4440732146048709E-5</v>
      </c>
      <c r="B42" s="458" t="s">
        <v>295</v>
      </c>
    </row>
    <row r="43" spans="1:2" hidden="1">
      <c r="A43" s="464">
        <v>2.4352281043093057E-5</v>
      </c>
      <c r="B43" s="458" t="s">
        <v>304</v>
      </c>
    </row>
    <row r="44" spans="1:2" hidden="1">
      <c r="A44" s="464">
        <v>2.1506895387058782E-5</v>
      </c>
      <c r="B44" s="458" t="s">
        <v>300</v>
      </c>
    </row>
    <row r="45" spans="1:2" hidden="1">
      <c r="A45" s="464">
        <v>1.8151419022346361E-5</v>
      </c>
      <c r="B45" s="458" t="s">
        <v>297</v>
      </c>
    </row>
    <row r="46" spans="1:2" hidden="1">
      <c r="A46" s="464">
        <v>1.7943350445139217E-5</v>
      </c>
      <c r="B46" s="458" t="s">
        <v>284</v>
      </c>
    </row>
    <row r="47" spans="1:2" hidden="1">
      <c r="A47" s="464">
        <v>1.7203680070943978E-5</v>
      </c>
      <c r="B47" s="458" t="s">
        <v>309</v>
      </c>
    </row>
    <row r="48" spans="1:2" hidden="1">
      <c r="A48" s="464">
        <v>1.6101814901372649E-5</v>
      </c>
      <c r="B48" s="458" t="s">
        <v>294</v>
      </c>
    </row>
    <row r="49" spans="1:2" hidden="1">
      <c r="A49" s="464">
        <v>1.1200497587320312E-5</v>
      </c>
      <c r="B49" s="458" t="s">
        <v>293</v>
      </c>
    </row>
    <row r="50" spans="1:2" hidden="1">
      <c r="A50" s="464">
        <v>1.0137754777822667E-5</v>
      </c>
      <c r="B50" s="458" t="s">
        <v>774</v>
      </c>
    </row>
    <row r="51" spans="1:2" hidden="1">
      <c r="A51" s="464">
        <v>9.8489375866873109E-6</v>
      </c>
      <c r="B51" s="458" t="s">
        <v>775</v>
      </c>
    </row>
    <row r="52" spans="1:2" hidden="1">
      <c r="A52" s="464">
        <v>8.3810550798829949E-6</v>
      </c>
      <c r="B52" s="458" t="s">
        <v>314</v>
      </c>
    </row>
    <row r="53" spans="1:2" hidden="1">
      <c r="A53" s="464">
        <v>8.2846723072079323E-6</v>
      </c>
      <c r="B53" s="458" t="s">
        <v>290</v>
      </c>
    </row>
    <row r="54" spans="1:2" hidden="1">
      <c r="A54" s="464">
        <v>7.8894710865603758E-6</v>
      </c>
      <c r="B54" s="458" t="s">
        <v>776</v>
      </c>
    </row>
    <row r="55" spans="1:2" hidden="1">
      <c r="A55" s="464">
        <v>7.1905903817982896E-6</v>
      </c>
      <c r="B55" s="458" t="s">
        <v>291</v>
      </c>
    </row>
    <row r="56" spans="1:2" hidden="1">
      <c r="A56" s="464">
        <v>6.890224589676686E-6</v>
      </c>
      <c r="B56" s="458" t="s">
        <v>296</v>
      </c>
    </row>
    <row r="57" spans="1:2" hidden="1">
      <c r="A57" s="464">
        <v>6.7395494749920595E-6</v>
      </c>
      <c r="B57" s="458" t="s">
        <v>318</v>
      </c>
    </row>
    <row r="58" spans="1:2" hidden="1">
      <c r="A58" s="464">
        <v>6.478190703641646E-6</v>
      </c>
      <c r="B58" s="458" t="s">
        <v>305</v>
      </c>
    </row>
    <row r="59" spans="1:2" hidden="1">
      <c r="A59" s="464">
        <v>5.995265969259512E-6</v>
      </c>
      <c r="B59" s="458" t="s">
        <v>312</v>
      </c>
    </row>
    <row r="60" spans="1:2" hidden="1">
      <c r="A60" s="464">
        <v>5.2427465852958022E-6</v>
      </c>
      <c r="B60" s="458" t="s">
        <v>307</v>
      </c>
    </row>
    <row r="61" spans="1:2" hidden="1">
      <c r="A61" s="464">
        <v>3.3467566165197107E-6</v>
      </c>
      <c r="B61" s="458" t="s">
        <v>289</v>
      </c>
    </row>
    <row r="62" spans="1:2" hidden="1">
      <c r="A62" s="464">
        <v>2.7102720513150459E-6</v>
      </c>
      <c r="B62" s="458" t="s">
        <v>298</v>
      </c>
    </row>
    <row r="63" spans="1:2" hidden="1">
      <c r="A63" s="464">
        <v>2.333181612366967E-6</v>
      </c>
      <c r="B63" s="458" t="s">
        <v>320</v>
      </c>
    </row>
    <row r="64" spans="1:2" hidden="1">
      <c r="A64" s="464">
        <v>2.2306716264857669E-6</v>
      </c>
      <c r="B64" s="458" t="s">
        <v>313</v>
      </c>
    </row>
    <row r="65" spans="1:2" hidden="1">
      <c r="A65" s="464">
        <v>2.1583227360392833E-6</v>
      </c>
      <c r="B65" s="458" t="s">
        <v>299</v>
      </c>
    </row>
    <row r="66" spans="1:2" hidden="1">
      <c r="A66" s="464">
        <v>1.5875376491626192E-6</v>
      </c>
      <c r="B66" s="458" t="s">
        <v>303</v>
      </c>
    </row>
    <row r="67" spans="1:2" hidden="1">
      <c r="A67" s="464">
        <v>1.5016474487950771E-6</v>
      </c>
      <c r="B67" s="458" t="s">
        <v>301</v>
      </c>
    </row>
    <row r="68" spans="1:2" hidden="1">
      <c r="A68" s="464">
        <v>1.3233575586400345E-6</v>
      </c>
      <c r="B68" s="458" t="s">
        <v>319</v>
      </c>
    </row>
    <row r="69" spans="1:2" hidden="1">
      <c r="A69" s="464">
        <v>1.0180971595022545E-6</v>
      </c>
      <c r="B69" s="458" t="s">
        <v>315</v>
      </c>
    </row>
    <row r="70" spans="1:2" hidden="1">
      <c r="A70" s="464">
        <v>3.7483903162355195E-7</v>
      </c>
      <c r="B70" s="458" t="s">
        <v>311</v>
      </c>
    </row>
    <row r="71" spans="1:2" hidden="1">
      <c r="A71" s="464">
        <v>8.9909448740095904E-7</v>
      </c>
      <c r="B71" s="458" t="s">
        <v>303</v>
      </c>
    </row>
    <row r="72" spans="1:2" hidden="1">
      <c r="A72" s="464">
        <v>4.7407593949373509E-7</v>
      </c>
      <c r="B72" s="458" t="s">
        <v>299</v>
      </c>
    </row>
    <row r="73" spans="1:2" hidden="1">
      <c r="A73" s="464">
        <v>4.7017318177642151E-7</v>
      </c>
      <c r="B73" s="458" t="s">
        <v>315</v>
      </c>
    </row>
    <row r="74" spans="1:2" hidden="1">
      <c r="A74" s="464">
        <v>2.0737013871528696E-7</v>
      </c>
      <c r="B74" s="458" t="s">
        <v>301</v>
      </c>
    </row>
    <row r="75" spans="1:2" hidden="1">
      <c r="A75" s="464">
        <v>1.8131322491405005E-8</v>
      </c>
      <c r="B75" s="458" t="s">
        <v>302</v>
      </c>
    </row>
    <row r="76" spans="1:2" hidden="1">
      <c r="A76" s="464">
        <v>1.8075840703833697E-8</v>
      </c>
      <c r="B76" s="458" t="s">
        <v>320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zoomScale="75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activeCell="H62" sqref="H62:I62"/>
    </sheetView>
  </sheetViews>
  <sheetFormatPr defaultRowHeight="12.75" zeroHeight="1"/>
  <cols>
    <col min="1" max="1" width="1.7109375" style="623" customWidth="1"/>
    <col min="2" max="2" width="1.7109375" style="664" customWidth="1"/>
    <col min="3" max="3" width="50.7109375" style="664" customWidth="1"/>
    <col min="4" max="8" width="16.7109375" style="665" customWidth="1"/>
    <col min="9" max="10" width="17.7109375" style="665" customWidth="1"/>
    <col min="11" max="11" width="16.7109375" style="665" customWidth="1"/>
    <col min="12" max="12" width="16.7109375" style="666" customWidth="1"/>
    <col min="13" max="13" width="1.7109375" style="665" customWidth="1"/>
    <col min="14" max="14" width="1.7109375" style="667" customWidth="1"/>
    <col min="15" max="16384" width="9.140625" style="623"/>
  </cols>
  <sheetData>
    <row r="1" spans="1:16" s="527" customFormat="1" ht="20.100000000000001" customHeight="1">
      <c r="B1" s="528" t="s">
        <v>440</v>
      </c>
      <c r="C1" s="529"/>
      <c r="D1" s="530"/>
      <c r="E1" s="530"/>
      <c r="F1" s="530"/>
      <c r="G1" s="530"/>
      <c r="H1" s="530"/>
      <c r="I1" s="530"/>
      <c r="J1" s="530"/>
      <c r="K1" s="530"/>
      <c r="L1" s="531"/>
      <c r="M1" s="530"/>
      <c r="N1" s="532"/>
    </row>
    <row r="2" spans="1:16" s="527" customFormat="1" ht="20.100000000000001" customHeight="1"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533"/>
    </row>
    <row r="3" spans="1:16" s="527" customFormat="1" ht="20.100000000000001" customHeight="1">
      <c r="B3" s="748" t="s">
        <v>777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533"/>
    </row>
    <row r="4" spans="1:16" s="527" customFormat="1" ht="20.100000000000001" customHeight="1">
      <c r="B4" s="749" t="s">
        <v>325</v>
      </c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533"/>
    </row>
    <row r="5" spans="1:16" s="527" customFormat="1" ht="20.100000000000001" customHeight="1">
      <c r="B5" s="749" t="s">
        <v>441</v>
      </c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533"/>
    </row>
    <row r="6" spans="1:16" ht="47.25" customHeight="1">
      <c r="B6" s="535"/>
      <c r="C6" s="624"/>
      <c r="D6" s="750" t="s">
        <v>387</v>
      </c>
      <c r="E6" s="751"/>
      <c r="F6" s="751"/>
      <c r="G6" s="751"/>
      <c r="H6" s="751"/>
      <c r="I6" s="751"/>
      <c r="J6" s="751"/>
      <c r="K6" s="751"/>
      <c r="L6" s="751"/>
      <c r="M6" s="751"/>
      <c r="N6" s="537"/>
    </row>
    <row r="7" spans="1:16" s="625" customFormat="1" ht="50.1" customHeight="1">
      <c r="B7" s="626"/>
      <c r="C7" s="627"/>
      <c r="D7" s="752" t="s">
        <v>442</v>
      </c>
      <c r="E7" s="753"/>
      <c r="F7" s="754" t="s">
        <v>443</v>
      </c>
      <c r="G7" s="755"/>
      <c r="H7" s="755"/>
      <c r="I7" s="755"/>
      <c r="J7" s="755"/>
      <c r="K7" s="742" t="s">
        <v>444</v>
      </c>
      <c r="L7" s="757" t="s">
        <v>445</v>
      </c>
      <c r="M7" s="758"/>
      <c r="N7" s="629"/>
      <c r="O7" s="630"/>
      <c r="P7" s="630"/>
    </row>
    <row r="8" spans="1:16" s="631" customFormat="1" ht="30" customHeight="1">
      <c r="B8" s="632"/>
      <c r="C8" s="633" t="s">
        <v>248</v>
      </c>
      <c r="D8" s="740" t="s">
        <v>446</v>
      </c>
      <c r="E8" s="742" t="s">
        <v>447</v>
      </c>
      <c r="F8" s="744" t="s">
        <v>446</v>
      </c>
      <c r="G8" s="745"/>
      <c r="H8" s="744" t="s">
        <v>447</v>
      </c>
      <c r="I8" s="746"/>
      <c r="J8" s="746"/>
      <c r="K8" s="756"/>
      <c r="L8" s="759"/>
      <c r="M8" s="760"/>
      <c r="N8" s="635"/>
      <c r="O8" s="630"/>
    </row>
    <row r="9" spans="1:16" s="636" customFormat="1" ht="59.25" customHeight="1">
      <c r="B9" s="637"/>
      <c r="C9" s="638"/>
      <c r="D9" s="741"/>
      <c r="E9" s="743"/>
      <c r="F9" s="639" t="s">
        <v>448</v>
      </c>
      <c r="G9" s="639" t="s">
        <v>449</v>
      </c>
      <c r="H9" s="628" t="s">
        <v>394</v>
      </c>
      <c r="I9" s="628" t="s">
        <v>450</v>
      </c>
      <c r="J9" s="640" t="s">
        <v>449</v>
      </c>
      <c r="K9" s="743"/>
      <c r="L9" s="761"/>
      <c r="M9" s="762"/>
      <c r="N9" s="641"/>
      <c r="O9" s="642"/>
      <c r="P9" s="642"/>
    </row>
    <row r="10" spans="1:16" s="636" customFormat="1" ht="23.25" hidden="1" customHeight="1">
      <c r="B10" s="643"/>
      <c r="C10" s="644"/>
      <c r="D10" s="645" t="s">
        <v>407</v>
      </c>
      <c r="E10" s="645" t="s">
        <v>408</v>
      </c>
      <c r="F10" s="645" t="s">
        <v>409</v>
      </c>
      <c r="G10" s="645" t="s">
        <v>410</v>
      </c>
      <c r="H10" s="645" t="s">
        <v>411</v>
      </c>
      <c r="I10" s="645" t="s">
        <v>412</v>
      </c>
      <c r="J10" s="645" t="s">
        <v>413</v>
      </c>
      <c r="K10" s="645" t="s">
        <v>414</v>
      </c>
      <c r="L10" s="645" t="s">
        <v>415</v>
      </c>
      <c r="M10" s="634"/>
      <c r="N10" s="641"/>
      <c r="O10" s="642"/>
      <c r="P10" s="642"/>
    </row>
    <row r="11" spans="1:16" ht="30" customHeight="1">
      <c r="A11" s="646"/>
      <c r="B11" s="647"/>
      <c r="C11" s="557" t="s">
        <v>267</v>
      </c>
      <c r="D11" s="558"/>
      <c r="E11" s="558"/>
      <c r="F11" s="558"/>
      <c r="G11" s="558"/>
      <c r="H11" s="558"/>
      <c r="I11" s="558"/>
      <c r="J11" s="558"/>
      <c r="K11" s="558"/>
      <c r="L11" s="559"/>
      <c r="M11" s="560"/>
      <c r="N11" s="648"/>
      <c r="O11" s="642"/>
      <c r="P11" s="642"/>
    </row>
    <row r="12" spans="1:16" ht="15">
      <c r="A12" s="649"/>
      <c r="B12" s="647"/>
      <c r="C12" s="557" t="s">
        <v>336</v>
      </c>
      <c r="D12" s="604">
        <f>D13+D16+D17</f>
        <v>47393.167174050024</v>
      </c>
      <c r="E12" s="604">
        <f t="shared" ref="E12:K12" si="0">E13+E16+E17</f>
        <v>8894.8839889299943</v>
      </c>
      <c r="F12" s="604">
        <f t="shared" si="0"/>
        <v>28759.422704900026</v>
      </c>
      <c r="G12" s="604">
        <f t="shared" si="0"/>
        <v>282399.90973451099</v>
      </c>
      <c r="H12" s="604">
        <f t="shared" si="0"/>
        <v>14532.342722260008</v>
      </c>
      <c r="I12" s="604">
        <f t="shared" si="0"/>
        <v>42178.639779139987</v>
      </c>
      <c r="J12" s="604">
        <f t="shared" si="0"/>
        <v>0</v>
      </c>
      <c r="K12" s="604">
        <f t="shared" si="0"/>
        <v>202137.86418052658</v>
      </c>
      <c r="L12" s="609">
        <f t="shared" ref="L12:L62" si="1">+SUM(D12:K12)</f>
        <v>626296.23028431763</v>
      </c>
      <c r="M12" s="560"/>
      <c r="N12" s="648"/>
      <c r="O12" s="642"/>
      <c r="P12" s="642"/>
    </row>
    <row r="13" spans="1:16" ht="17.100000000000001" customHeight="1">
      <c r="B13" s="647"/>
      <c r="C13" s="562" t="s">
        <v>330</v>
      </c>
      <c r="D13" s="603">
        <f>D15+D14</f>
        <v>35873.736509549999</v>
      </c>
      <c r="E13" s="603">
        <f t="shared" ref="E13:K13" si="2">E15+E14</f>
        <v>8814.6861001699945</v>
      </c>
      <c r="F13" s="603">
        <f t="shared" si="2"/>
        <v>18383.01769114003</v>
      </c>
      <c r="G13" s="603">
        <f t="shared" si="2"/>
        <v>223079.02288584114</v>
      </c>
      <c r="H13" s="603">
        <f t="shared" si="2"/>
        <v>6549.1407652700027</v>
      </c>
      <c r="I13" s="603">
        <f t="shared" si="2"/>
        <v>29280.784537595006</v>
      </c>
      <c r="J13" s="603">
        <f t="shared" si="2"/>
        <v>0</v>
      </c>
      <c r="K13" s="603">
        <f t="shared" si="2"/>
        <v>57216.281389169933</v>
      </c>
      <c r="L13" s="610">
        <f t="shared" si="1"/>
        <v>379196.66987873608</v>
      </c>
      <c r="M13" s="560"/>
      <c r="N13" s="648"/>
      <c r="O13" s="649"/>
      <c r="P13" s="649"/>
    </row>
    <row r="14" spans="1:16" s="630" customFormat="1" ht="17.100000000000001" customHeight="1">
      <c r="B14" s="650"/>
      <c r="C14" s="566" t="s">
        <v>451</v>
      </c>
      <c r="D14" s="603">
        <f>C_out!C2</f>
        <v>470.75191047999982</v>
      </c>
      <c r="E14" s="603">
        <f>C_out!D2</f>
        <v>8809.6806326399947</v>
      </c>
      <c r="F14" s="603">
        <f>C_out!E2</f>
        <v>1587.2037022549985</v>
      </c>
      <c r="G14" s="603">
        <f>C_out!F2</f>
        <v>164306.39955758132</v>
      </c>
      <c r="H14" s="603">
        <f>C_out!G2</f>
        <v>580.69462523000038</v>
      </c>
      <c r="I14" s="603">
        <f>C_out!H2</f>
        <v>3555.4267123599984</v>
      </c>
      <c r="J14" s="603">
        <f>C_out!I2</f>
        <v>0</v>
      </c>
      <c r="K14" s="603">
        <f>C_out!J2</f>
        <v>40034.165244759926</v>
      </c>
      <c r="L14" s="599">
        <f t="shared" si="1"/>
        <v>219344.32238530627</v>
      </c>
      <c r="M14" s="560"/>
      <c r="N14" s="648"/>
      <c r="O14" s="649"/>
      <c r="P14" s="649"/>
    </row>
    <row r="15" spans="1:16" s="630" customFormat="1" ht="17.100000000000001" customHeight="1">
      <c r="B15" s="650"/>
      <c r="C15" s="566" t="s">
        <v>452</v>
      </c>
      <c r="D15" s="603">
        <f>C_out!C3</f>
        <v>35402.984599069998</v>
      </c>
      <c r="E15" s="603">
        <f>C_out!D3</f>
        <v>5.0054675299999998</v>
      </c>
      <c r="F15" s="603">
        <f>C_out!E3</f>
        <v>16795.813988885031</v>
      </c>
      <c r="G15" s="603">
        <f>C_out!F3</f>
        <v>58772.623328259819</v>
      </c>
      <c r="H15" s="603">
        <f>C_out!G3</f>
        <v>5968.4461400400023</v>
      </c>
      <c r="I15" s="603">
        <f>C_out!H3</f>
        <v>25725.357825235009</v>
      </c>
      <c r="J15" s="603">
        <f>C_out!I3</f>
        <v>0</v>
      </c>
      <c r="K15" s="603">
        <f>C_out!J3</f>
        <v>17182.116144410011</v>
      </c>
      <c r="L15" s="599">
        <f t="shared" si="1"/>
        <v>159852.34749342987</v>
      </c>
      <c r="M15" s="560"/>
      <c r="N15" s="648"/>
    </row>
    <row r="16" spans="1:16" s="630" customFormat="1" ht="17.100000000000001" customHeight="1">
      <c r="B16" s="651"/>
      <c r="C16" s="568" t="s">
        <v>453</v>
      </c>
      <c r="D16" s="603">
        <f>C_out!C4</f>
        <v>11519.128098780026</v>
      </c>
      <c r="E16" s="603">
        <f>C_out!D4</f>
        <v>80.197888759999998</v>
      </c>
      <c r="F16" s="603">
        <f>C_out!E4</f>
        <v>10376.405013759993</v>
      </c>
      <c r="G16" s="603">
        <f>C_out!F4</f>
        <v>55407.967028144856</v>
      </c>
      <c r="H16" s="603">
        <f>C_out!G4</f>
        <v>7983.2019569900058</v>
      </c>
      <c r="I16" s="603">
        <f>C_out!H4</f>
        <v>12897.855241544983</v>
      </c>
      <c r="J16" s="603">
        <f>C_out!I4</f>
        <v>0</v>
      </c>
      <c r="K16" s="603">
        <f>C_out!J4</f>
        <v>138142.46289219667</v>
      </c>
      <c r="L16" s="599">
        <f t="shared" si="1"/>
        <v>236407.21812017652</v>
      </c>
      <c r="M16" s="560"/>
      <c r="N16" s="648"/>
    </row>
    <row r="17" spans="2:16" s="642" customFormat="1" ht="17.100000000000001" customHeight="1">
      <c r="B17" s="651"/>
      <c r="C17" s="568" t="s">
        <v>326</v>
      </c>
      <c r="D17" s="603">
        <f>C_out!C5</f>
        <v>0.30256571999999998</v>
      </c>
      <c r="E17" s="603">
        <f>C_out!D5</f>
        <v>0</v>
      </c>
      <c r="F17" s="603">
        <f>C_out!E5</f>
        <v>0</v>
      </c>
      <c r="G17" s="603">
        <f>C_out!F5</f>
        <v>3912.9198205250004</v>
      </c>
      <c r="H17" s="603">
        <f>C_out!G5</f>
        <v>0</v>
      </c>
      <c r="I17" s="603">
        <f>C_out!H5</f>
        <v>0</v>
      </c>
      <c r="J17" s="603">
        <f>C_out!I5</f>
        <v>0</v>
      </c>
      <c r="K17" s="603">
        <f>C_out!J5</f>
        <v>6779.1198991599986</v>
      </c>
      <c r="L17" s="599">
        <f t="shared" si="1"/>
        <v>10692.342285404999</v>
      </c>
      <c r="M17" s="560"/>
      <c r="N17" s="648"/>
    </row>
    <row r="18" spans="2:16" s="654" customFormat="1" ht="17.100000000000001" customHeight="1">
      <c r="B18" s="650"/>
      <c r="C18" s="652" t="s">
        <v>337</v>
      </c>
      <c r="D18" s="606">
        <f>D19+D20</f>
        <v>0</v>
      </c>
      <c r="E18" s="606">
        <f t="shared" ref="E18:K18" si="3">E19+E20</f>
        <v>0</v>
      </c>
      <c r="F18" s="606">
        <f t="shared" si="3"/>
        <v>0</v>
      </c>
      <c r="G18" s="606">
        <f t="shared" si="3"/>
        <v>0</v>
      </c>
      <c r="H18" s="606">
        <f t="shared" si="3"/>
        <v>0</v>
      </c>
      <c r="I18" s="604">
        <f t="shared" si="3"/>
        <v>173639.59646897009</v>
      </c>
      <c r="J18" s="606">
        <f t="shared" si="3"/>
        <v>0</v>
      </c>
      <c r="K18" s="606">
        <f t="shared" si="3"/>
        <v>0</v>
      </c>
      <c r="L18" s="609">
        <f t="shared" si="1"/>
        <v>173639.59646897009</v>
      </c>
      <c r="M18" s="591"/>
      <c r="N18" s="653"/>
    </row>
    <row r="19" spans="2:16" s="654" customFormat="1" ht="17.100000000000001" customHeight="1">
      <c r="B19" s="650"/>
      <c r="C19" s="566" t="s">
        <v>454</v>
      </c>
      <c r="D19" s="600">
        <f>C_out!C6</f>
        <v>0</v>
      </c>
      <c r="E19" s="600"/>
      <c r="F19" s="600"/>
      <c r="G19" s="600"/>
      <c r="H19" s="600"/>
      <c r="I19" s="603">
        <f>C_out!K6</f>
        <v>173638.91280892008</v>
      </c>
      <c r="J19" s="600"/>
      <c r="K19" s="600"/>
      <c r="L19" s="599">
        <f t="shared" si="1"/>
        <v>173638.91280892008</v>
      </c>
      <c r="M19" s="591"/>
      <c r="N19" s="653"/>
    </row>
    <row r="20" spans="2:16" s="654" customFormat="1" ht="17.100000000000001" customHeight="1">
      <c r="B20" s="655"/>
      <c r="C20" s="566" t="s">
        <v>455</v>
      </c>
      <c r="D20" s="600"/>
      <c r="E20" s="600"/>
      <c r="F20" s="600"/>
      <c r="G20" s="600"/>
      <c r="H20" s="600"/>
      <c r="I20" s="603">
        <f>C_out!L6</f>
        <v>0.68366005000000007</v>
      </c>
      <c r="J20" s="600"/>
      <c r="K20" s="600"/>
      <c r="L20" s="599">
        <f t="shared" si="1"/>
        <v>0.68366005000000007</v>
      </c>
      <c r="M20" s="591"/>
      <c r="N20" s="653"/>
    </row>
    <row r="21" spans="2:16" s="642" customFormat="1" ht="15.75">
      <c r="B21" s="650"/>
      <c r="C21" s="569" t="s">
        <v>174</v>
      </c>
      <c r="D21" s="605">
        <f>D18+D12</f>
        <v>47393.167174050024</v>
      </c>
      <c r="E21" s="605">
        <f t="shared" ref="E21:K21" si="4">E18+E12</f>
        <v>8894.8839889299943</v>
      </c>
      <c r="F21" s="605">
        <f t="shared" si="4"/>
        <v>28759.422704900026</v>
      </c>
      <c r="G21" s="605">
        <f t="shared" si="4"/>
        <v>282399.90973451099</v>
      </c>
      <c r="H21" s="605">
        <f t="shared" si="4"/>
        <v>14532.342722260008</v>
      </c>
      <c r="I21" s="605">
        <f t="shared" si="4"/>
        <v>215818.23624811007</v>
      </c>
      <c r="J21" s="605">
        <f t="shared" si="4"/>
        <v>0</v>
      </c>
      <c r="K21" s="605">
        <f t="shared" si="4"/>
        <v>202137.86418052658</v>
      </c>
      <c r="L21" s="607">
        <f t="shared" si="1"/>
        <v>799935.82675328769</v>
      </c>
      <c r="M21" s="560"/>
      <c r="N21" s="648"/>
    </row>
    <row r="22" spans="2:16" s="649" customFormat="1" ht="30" customHeight="1">
      <c r="B22" s="647"/>
      <c r="C22" s="570" t="s">
        <v>268</v>
      </c>
      <c r="D22" s="563"/>
      <c r="E22" s="563"/>
      <c r="F22" s="563"/>
      <c r="G22" s="563"/>
      <c r="H22" s="563"/>
      <c r="I22" s="563"/>
      <c r="J22" s="563"/>
      <c r="K22" s="563"/>
      <c r="L22" s="559"/>
      <c r="M22" s="560"/>
      <c r="N22" s="648"/>
      <c r="O22" s="642"/>
      <c r="P22" s="642"/>
    </row>
    <row r="23" spans="2:16" s="649" customFormat="1" ht="15">
      <c r="B23" s="647"/>
      <c r="C23" s="557" t="s">
        <v>336</v>
      </c>
      <c r="D23" s="604">
        <f>D24+D27+D28</f>
        <v>649.60712951999983</v>
      </c>
      <c r="E23" s="604">
        <f t="shared" ref="E23:K23" si="5">E24+E27+E28</f>
        <v>0</v>
      </c>
      <c r="F23" s="604">
        <f t="shared" si="5"/>
        <v>196.394935465</v>
      </c>
      <c r="G23" s="604">
        <f t="shared" si="5"/>
        <v>4697.5627750799995</v>
      </c>
      <c r="H23" s="604">
        <f t="shared" si="5"/>
        <v>30.107673330000001</v>
      </c>
      <c r="I23" s="604">
        <f t="shared" si="5"/>
        <v>670.24145168500024</v>
      </c>
      <c r="J23" s="604">
        <f t="shared" si="5"/>
        <v>0</v>
      </c>
      <c r="K23" s="604">
        <f t="shared" si="5"/>
        <v>6807.1310708850187</v>
      </c>
      <c r="L23" s="609">
        <f t="shared" si="1"/>
        <v>13051.045035965017</v>
      </c>
      <c r="M23" s="560"/>
      <c r="N23" s="648"/>
      <c r="O23" s="642"/>
      <c r="P23" s="642"/>
    </row>
    <row r="24" spans="2:16" s="649" customFormat="1" ht="17.100000000000001" customHeight="1">
      <c r="B24" s="647"/>
      <c r="C24" s="569" t="s">
        <v>330</v>
      </c>
      <c r="D24" s="603">
        <f>D25+D26</f>
        <v>545.64743781999982</v>
      </c>
      <c r="E24" s="603">
        <f t="shared" ref="E24:K24" si="6">E25+E26</f>
        <v>0</v>
      </c>
      <c r="F24" s="603">
        <f t="shared" si="6"/>
        <v>58.436277585000006</v>
      </c>
      <c r="G24" s="603">
        <f t="shared" si="6"/>
        <v>1296.9712741999997</v>
      </c>
      <c r="H24" s="603">
        <f t="shared" si="6"/>
        <v>15.842405279999999</v>
      </c>
      <c r="I24" s="603">
        <f t="shared" si="6"/>
        <v>539.91353597000023</v>
      </c>
      <c r="J24" s="603">
        <f t="shared" si="6"/>
        <v>0</v>
      </c>
      <c r="K24" s="603">
        <f t="shared" si="6"/>
        <v>600.40467098499983</v>
      </c>
      <c r="L24" s="610">
        <f t="shared" si="1"/>
        <v>3057.2156018399996</v>
      </c>
      <c r="M24" s="560"/>
      <c r="N24" s="648"/>
    </row>
    <row r="25" spans="2:16" s="630" customFormat="1" ht="17.100000000000001" customHeight="1">
      <c r="B25" s="650"/>
      <c r="C25" s="566" t="s">
        <v>451</v>
      </c>
      <c r="D25" s="603">
        <f>C_out!C7</f>
        <v>11.0431781</v>
      </c>
      <c r="E25" s="603">
        <f>C_out!D7</f>
        <v>0</v>
      </c>
      <c r="F25" s="603">
        <f>C_out!E7</f>
        <v>7.1981266699999997</v>
      </c>
      <c r="G25" s="603">
        <f>C_out!F7</f>
        <v>178.19840935999997</v>
      </c>
      <c r="H25" s="603">
        <f>C_out!G7</f>
        <v>0</v>
      </c>
      <c r="I25" s="603">
        <f>C_out!H7</f>
        <v>26.23807110000001</v>
      </c>
      <c r="J25" s="603">
        <f>C_out!I7</f>
        <v>0</v>
      </c>
      <c r="K25" s="603">
        <f>C_out!J7</f>
        <v>44.692668590000011</v>
      </c>
      <c r="L25" s="599">
        <f t="shared" si="1"/>
        <v>267.37045381999997</v>
      </c>
      <c r="M25" s="560"/>
      <c r="N25" s="648"/>
      <c r="O25" s="649"/>
      <c r="P25" s="649"/>
    </row>
    <row r="26" spans="2:16" s="630" customFormat="1" ht="17.100000000000001" customHeight="1">
      <c r="B26" s="650"/>
      <c r="C26" s="566" t="s">
        <v>452</v>
      </c>
      <c r="D26" s="603">
        <f>C_out!C8</f>
        <v>534.60425971999985</v>
      </c>
      <c r="E26" s="603">
        <f>C_out!D8</f>
        <v>0</v>
      </c>
      <c r="F26" s="603">
        <f>C_out!E8</f>
        <v>51.238150915000006</v>
      </c>
      <c r="G26" s="603">
        <f>C_out!F8</f>
        <v>1118.7728648399998</v>
      </c>
      <c r="H26" s="603">
        <f>C_out!G8</f>
        <v>15.842405279999999</v>
      </c>
      <c r="I26" s="603">
        <f>C_out!H8</f>
        <v>513.67546487000027</v>
      </c>
      <c r="J26" s="603">
        <f>C_out!I8</f>
        <v>0</v>
      </c>
      <c r="K26" s="603">
        <f>C_out!J8</f>
        <v>555.71200239499979</v>
      </c>
      <c r="L26" s="599">
        <f t="shared" si="1"/>
        <v>2789.8451480199997</v>
      </c>
      <c r="M26" s="560"/>
      <c r="N26" s="648"/>
    </row>
    <row r="27" spans="2:16" s="642" customFormat="1" ht="17.100000000000001" customHeight="1">
      <c r="B27" s="651"/>
      <c r="C27" s="568" t="s">
        <v>453</v>
      </c>
      <c r="D27" s="603">
        <f>C_out!C9</f>
        <v>103.95969169999998</v>
      </c>
      <c r="E27" s="603">
        <f>C_out!D9</f>
        <v>0</v>
      </c>
      <c r="F27" s="603">
        <f>C_out!E9</f>
        <v>137.95865788</v>
      </c>
      <c r="G27" s="603">
        <f>C_out!F9</f>
        <v>3395.3146359899997</v>
      </c>
      <c r="H27" s="603">
        <f>C_out!G9</f>
        <v>14.265268050000001</v>
      </c>
      <c r="I27" s="603">
        <f>C_out!H9</f>
        <v>130.32791571500002</v>
      </c>
      <c r="J27" s="603">
        <f>C_out!I9</f>
        <v>0</v>
      </c>
      <c r="K27" s="603">
        <f>C_out!J9</f>
        <v>6127.8630916200191</v>
      </c>
      <c r="L27" s="599">
        <f t="shared" si="1"/>
        <v>9909.6892609550196</v>
      </c>
      <c r="M27" s="560"/>
      <c r="N27" s="648"/>
      <c r="O27" s="630"/>
      <c r="P27" s="630"/>
    </row>
    <row r="28" spans="2:16" s="642" customFormat="1" ht="17.100000000000001" customHeight="1">
      <c r="B28" s="651"/>
      <c r="C28" s="571" t="s">
        <v>326</v>
      </c>
      <c r="D28" s="603">
        <f>C_out!C10</f>
        <v>0</v>
      </c>
      <c r="E28" s="603">
        <f>C_out!D10</f>
        <v>0</v>
      </c>
      <c r="F28" s="603">
        <f>C_out!E10</f>
        <v>0</v>
      </c>
      <c r="G28" s="603">
        <f>C_out!F10</f>
        <v>5.2768648899999997</v>
      </c>
      <c r="H28" s="603">
        <f>C_out!G10</f>
        <v>0</v>
      </c>
      <c r="I28" s="603">
        <f>C_out!H10</f>
        <v>0</v>
      </c>
      <c r="J28" s="603">
        <f>C_out!I10</f>
        <v>0</v>
      </c>
      <c r="K28" s="603">
        <f>C_out!J10</f>
        <v>78.863308280000012</v>
      </c>
      <c r="L28" s="599">
        <f t="shared" si="1"/>
        <v>84.140173170000011</v>
      </c>
      <c r="M28" s="560"/>
      <c r="N28" s="648"/>
    </row>
    <row r="29" spans="2:16" s="642" customFormat="1" ht="15.75" customHeight="1">
      <c r="B29" s="650"/>
      <c r="C29" s="652" t="s">
        <v>337</v>
      </c>
      <c r="D29" s="606">
        <f>D30+D31</f>
        <v>0</v>
      </c>
      <c r="E29" s="606">
        <f t="shared" ref="E29:K29" si="7">E30+E31</f>
        <v>0</v>
      </c>
      <c r="F29" s="606">
        <f t="shared" si="7"/>
        <v>0</v>
      </c>
      <c r="G29" s="606">
        <f t="shared" si="7"/>
        <v>0</v>
      </c>
      <c r="H29" s="606">
        <f t="shared" si="7"/>
        <v>0</v>
      </c>
      <c r="I29" s="604">
        <f t="shared" si="7"/>
        <v>7720.7624230500387</v>
      </c>
      <c r="J29" s="606">
        <f t="shared" si="7"/>
        <v>0</v>
      </c>
      <c r="K29" s="606">
        <f t="shared" si="7"/>
        <v>0</v>
      </c>
      <c r="L29" s="609">
        <f t="shared" si="1"/>
        <v>7720.7624230500387</v>
      </c>
      <c r="M29" s="560"/>
      <c r="N29" s="648"/>
    </row>
    <row r="30" spans="2:16" s="642" customFormat="1" ht="17.100000000000001" customHeight="1">
      <c r="B30" s="650"/>
      <c r="C30" s="566" t="s">
        <v>454</v>
      </c>
      <c r="D30" s="600"/>
      <c r="E30" s="600"/>
      <c r="F30" s="600"/>
      <c r="G30" s="600"/>
      <c r="H30" s="600"/>
      <c r="I30" s="603">
        <f>C_out!K11</f>
        <v>7039.5553292300383</v>
      </c>
      <c r="J30" s="600"/>
      <c r="K30" s="600"/>
      <c r="L30" s="599">
        <f t="shared" si="1"/>
        <v>7039.5553292300383</v>
      </c>
      <c r="M30" s="560"/>
      <c r="N30" s="648"/>
    </row>
    <row r="31" spans="2:16" s="642" customFormat="1" ht="17.100000000000001" customHeight="1">
      <c r="B31" s="650"/>
      <c r="C31" s="566" t="s">
        <v>455</v>
      </c>
      <c r="D31" s="600"/>
      <c r="E31" s="600"/>
      <c r="F31" s="600"/>
      <c r="G31" s="600"/>
      <c r="H31" s="600"/>
      <c r="I31" s="603">
        <f>C_out!L11</f>
        <v>681.20709382000018</v>
      </c>
      <c r="J31" s="600"/>
      <c r="K31" s="600"/>
      <c r="L31" s="599">
        <f t="shared" si="1"/>
        <v>681.20709382000018</v>
      </c>
      <c r="M31" s="560"/>
      <c r="N31" s="648"/>
    </row>
    <row r="32" spans="2:16" s="642" customFormat="1" ht="15.75">
      <c r="B32" s="650"/>
      <c r="C32" s="569" t="s">
        <v>174</v>
      </c>
      <c r="D32" s="605">
        <f>D29+D23</f>
        <v>649.60712951999983</v>
      </c>
      <c r="E32" s="605">
        <f t="shared" ref="E32:K32" si="8">E29+E23</f>
        <v>0</v>
      </c>
      <c r="F32" s="605">
        <f t="shared" si="8"/>
        <v>196.394935465</v>
      </c>
      <c r="G32" s="605">
        <f t="shared" si="8"/>
        <v>4697.5627750799995</v>
      </c>
      <c r="H32" s="605">
        <f t="shared" si="8"/>
        <v>30.107673330000001</v>
      </c>
      <c r="I32" s="605">
        <f t="shared" si="8"/>
        <v>8391.0038747350391</v>
      </c>
      <c r="J32" s="605">
        <f t="shared" si="8"/>
        <v>0</v>
      </c>
      <c r="K32" s="605">
        <f t="shared" si="8"/>
        <v>6807.1310708850187</v>
      </c>
      <c r="L32" s="607">
        <f t="shared" si="1"/>
        <v>20771.807459015057</v>
      </c>
      <c r="M32" s="560"/>
      <c r="N32" s="648"/>
    </row>
    <row r="33" spans="2:16" s="649" customFormat="1" ht="30" customHeight="1">
      <c r="B33" s="647"/>
      <c r="C33" s="570" t="s">
        <v>269</v>
      </c>
      <c r="D33" s="598"/>
      <c r="E33" s="598"/>
      <c r="F33" s="598"/>
      <c r="G33" s="598"/>
      <c r="H33" s="598"/>
      <c r="I33" s="598"/>
      <c r="J33" s="598"/>
      <c r="K33" s="598"/>
      <c r="L33" s="599"/>
      <c r="M33" s="560"/>
      <c r="N33" s="648"/>
      <c r="O33" s="642"/>
      <c r="P33" s="642"/>
    </row>
    <row r="34" spans="2:16" s="649" customFormat="1" ht="15">
      <c r="B34" s="647"/>
      <c r="C34" s="557" t="s">
        <v>336</v>
      </c>
      <c r="D34" s="604">
        <f>D35+D38+D39</f>
        <v>43044.762750640002</v>
      </c>
      <c r="E34" s="604">
        <f t="shared" ref="E34:K34" si="9">E35+E38+E39</f>
        <v>2714.6946410199994</v>
      </c>
      <c r="F34" s="604">
        <f t="shared" si="9"/>
        <v>16309.286435120006</v>
      </c>
      <c r="G34" s="604">
        <f t="shared" si="9"/>
        <v>415460.08008416952</v>
      </c>
      <c r="H34" s="604">
        <f t="shared" si="9"/>
        <v>0</v>
      </c>
      <c r="I34" s="604">
        <f t="shared" si="9"/>
        <v>1303.9262050849998</v>
      </c>
      <c r="J34" s="604">
        <f t="shared" si="9"/>
        <v>0</v>
      </c>
      <c r="K34" s="604">
        <f t="shared" si="9"/>
        <v>120154.86333368949</v>
      </c>
      <c r="L34" s="609">
        <f t="shared" si="1"/>
        <v>598987.61344972404</v>
      </c>
      <c r="M34" s="560"/>
      <c r="N34" s="648"/>
      <c r="O34" s="642"/>
      <c r="P34" s="642"/>
    </row>
    <row r="35" spans="2:16" s="649" customFormat="1" ht="17.100000000000001" customHeight="1">
      <c r="B35" s="647"/>
      <c r="C35" s="569" t="s">
        <v>330</v>
      </c>
      <c r="D35" s="603">
        <f>D36+D37</f>
        <v>39770.43763814</v>
      </c>
      <c r="E35" s="603">
        <f t="shared" ref="E35:K35" si="10">E36+E37</f>
        <v>2500.6884150499995</v>
      </c>
      <c r="F35" s="603">
        <f t="shared" si="10"/>
        <v>13178.166617640007</v>
      </c>
      <c r="G35" s="603">
        <f t="shared" si="10"/>
        <v>278471.43014744925</v>
      </c>
      <c r="H35" s="603">
        <f t="shared" si="10"/>
        <v>0</v>
      </c>
      <c r="I35" s="603">
        <f t="shared" si="10"/>
        <v>634.15904023499979</v>
      </c>
      <c r="J35" s="603">
        <f t="shared" si="10"/>
        <v>0</v>
      </c>
      <c r="K35" s="603">
        <f t="shared" si="10"/>
        <v>33946.226948175063</v>
      </c>
      <c r="L35" s="610">
        <f t="shared" si="1"/>
        <v>368501.10880668933</v>
      </c>
      <c r="M35" s="560"/>
      <c r="N35" s="648"/>
      <c r="O35" s="642"/>
      <c r="P35" s="642"/>
    </row>
    <row r="36" spans="2:16" s="630" customFormat="1" ht="17.100000000000001" customHeight="1">
      <c r="B36" s="650"/>
      <c r="C36" s="566" t="s">
        <v>451</v>
      </c>
      <c r="D36" s="603">
        <f>C_out!C12</f>
        <v>191.03431856999998</v>
      </c>
      <c r="E36" s="603">
        <f>C_out!D12</f>
        <v>2450.7975556699994</v>
      </c>
      <c r="F36" s="603">
        <f>C_out!E12</f>
        <v>588.10853097000017</v>
      </c>
      <c r="G36" s="603">
        <f>C_out!F12</f>
        <v>156273.89989060943</v>
      </c>
      <c r="H36" s="603">
        <f>C_out!G12</f>
        <v>0</v>
      </c>
      <c r="I36" s="603">
        <f>C_out!H12</f>
        <v>461.41696406499983</v>
      </c>
      <c r="J36" s="603">
        <f>C_out!I12</f>
        <v>0</v>
      </c>
      <c r="K36" s="603">
        <f>C_out!J12</f>
        <v>25352.342603255063</v>
      </c>
      <c r="L36" s="599">
        <f t="shared" si="1"/>
        <v>185317.59986313948</v>
      </c>
      <c r="M36" s="560"/>
      <c r="N36" s="648"/>
      <c r="O36" s="642"/>
      <c r="P36" s="642"/>
    </row>
    <row r="37" spans="2:16" s="630" customFormat="1" ht="17.100000000000001" customHeight="1">
      <c r="B37" s="650"/>
      <c r="C37" s="566" t="s">
        <v>452</v>
      </c>
      <c r="D37" s="603">
        <f>C_out!C13</f>
        <v>39579.403319570003</v>
      </c>
      <c r="E37" s="603">
        <f>C_out!D13</f>
        <v>49.890859379999995</v>
      </c>
      <c r="F37" s="603">
        <f>C_out!E13</f>
        <v>12590.058086670007</v>
      </c>
      <c r="G37" s="603">
        <f>C_out!F13</f>
        <v>122197.53025683979</v>
      </c>
      <c r="H37" s="603">
        <f>C_out!G13</f>
        <v>0</v>
      </c>
      <c r="I37" s="603">
        <f>C_out!H13</f>
        <v>172.74207616999999</v>
      </c>
      <c r="J37" s="603">
        <f>C_out!I13</f>
        <v>0</v>
      </c>
      <c r="K37" s="603">
        <f>C_out!J13</f>
        <v>8593.8843449200012</v>
      </c>
      <c r="L37" s="599">
        <f t="shared" si="1"/>
        <v>183183.50894354976</v>
      </c>
      <c r="M37" s="560"/>
      <c r="N37" s="648"/>
    </row>
    <row r="38" spans="2:16" s="642" customFormat="1" ht="17.100000000000001" customHeight="1">
      <c r="B38" s="651"/>
      <c r="C38" s="568" t="s">
        <v>453</v>
      </c>
      <c r="D38" s="603">
        <f>C_out!C14</f>
        <v>3274.3251125000015</v>
      </c>
      <c r="E38" s="603">
        <f>C_out!D14</f>
        <v>214.00622596999997</v>
      </c>
      <c r="F38" s="603">
        <f>C_out!E14</f>
        <v>3131.1198174799997</v>
      </c>
      <c r="G38" s="603">
        <f>C_out!F14</f>
        <v>135636.18107344027</v>
      </c>
      <c r="H38" s="603">
        <f>C_out!G14</f>
        <v>0</v>
      </c>
      <c r="I38" s="603">
        <f>C_out!H14</f>
        <v>669.76716485000009</v>
      </c>
      <c r="J38" s="603">
        <f>C_out!I14</f>
        <v>0</v>
      </c>
      <c r="K38" s="603">
        <f>C_out!J14</f>
        <v>53389.477921494406</v>
      </c>
      <c r="L38" s="599">
        <f t="shared" si="1"/>
        <v>196314.87731573466</v>
      </c>
      <c r="M38" s="560"/>
      <c r="N38" s="648"/>
      <c r="O38" s="630"/>
      <c r="P38" s="630"/>
    </row>
    <row r="39" spans="2:16" s="642" customFormat="1" ht="17.100000000000001" customHeight="1">
      <c r="B39" s="651"/>
      <c r="C39" s="571" t="s">
        <v>326</v>
      </c>
      <c r="D39" s="603">
        <f>C_out!C15</f>
        <v>0</v>
      </c>
      <c r="E39" s="603">
        <f>C_out!D15</f>
        <v>0</v>
      </c>
      <c r="F39" s="603">
        <f>C_out!E15</f>
        <v>0</v>
      </c>
      <c r="G39" s="603">
        <f>C_out!F15</f>
        <v>1352.4688632800001</v>
      </c>
      <c r="H39" s="603">
        <f>C_out!G15</f>
        <v>0</v>
      </c>
      <c r="I39" s="603">
        <f>C_out!H15</f>
        <v>0</v>
      </c>
      <c r="J39" s="603">
        <f>C_out!I15</f>
        <v>0</v>
      </c>
      <c r="K39" s="603">
        <f>C_out!J15</f>
        <v>32819.158464020009</v>
      </c>
      <c r="L39" s="599">
        <f t="shared" si="1"/>
        <v>34171.627327300012</v>
      </c>
      <c r="M39" s="560"/>
      <c r="N39" s="648"/>
    </row>
    <row r="40" spans="2:16" s="642" customFormat="1" ht="17.100000000000001" customHeight="1">
      <c r="B40" s="650"/>
      <c r="C40" s="652" t="s">
        <v>337</v>
      </c>
      <c r="D40" s="606">
        <f>D41+D42</f>
        <v>0</v>
      </c>
      <c r="E40" s="606">
        <f t="shared" ref="E40:K40" si="11">E41+E42</f>
        <v>0</v>
      </c>
      <c r="F40" s="606">
        <f t="shared" si="11"/>
        <v>0</v>
      </c>
      <c r="G40" s="606">
        <f t="shared" si="11"/>
        <v>0</v>
      </c>
      <c r="H40" s="606">
        <f t="shared" si="11"/>
        <v>0</v>
      </c>
      <c r="I40" s="604">
        <f t="shared" si="11"/>
        <v>164708.80355141006</v>
      </c>
      <c r="J40" s="606">
        <f t="shared" si="11"/>
        <v>0</v>
      </c>
      <c r="K40" s="606">
        <f t="shared" si="11"/>
        <v>0</v>
      </c>
      <c r="L40" s="609">
        <f t="shared" si="1"/>
        <v>164708.80355141006</v>
      </c>
      <c r="M40" s="560"/>
      <c r="N40" s="648"/>
    </row>
    <row r="41" spans="2:16" s="642" customFormat="1" ht="17.100000000000001" customHeight="1">
      <c r="B41" s="650"/>
      <c r="C41" s="566" t="s">
        <v>454</v>
      </c>
      <c r="D41" s="600"/>
      <c r="E41" s="600"/>
      <c r="F41" s="600"/>
      <c r="G41" s="600"/>
      <c r="H41" s="600"/>
      <c r="I41" s="603">
        <f>C_out!K16</f>
        <v>164708.80355141006</v>
      </c>
      <c r="J41" s="600"/>
      <c r="K41" s="600"/>
      <c r="L41" s="599">
        <f t="shared" si="1"/>
        <v>164708.80355141006</v>
      </c>
      <c r="M41" s="560"/>
      <c r="N41" s="648"/>
    </row>
    <row r="42" spans="2:16" s="642" customFormat="1" ht="17.100000000000001" customHeight="1">
      <c r="B42" s="650"/>
      <c r="C42" s="566" t="s">
        <v>455</v>
      </c>
      <c r="D42" s="600"/>
      <c r="E42" s="600"/>
      <c r="F42" s="600"/>
      <c r="G42" s="600"/>
      <c r="H42" s="600"/>
      <c r="I42" s="603">
        <f>C_out!L16</f>
        <v>0</v>
      </c>
      <c r="J42" s="600"/>
      <c r="K42" s="600"/>
      <c r="L42" s="599">
        <f t="shared" si="1"/>
        <v>0</v>
      </c>
      <c r="M42" s="560"/>
      <c r="N42" s="648"/>
    </row>
    <row r="43" spans="2:16" s="642" customFormat="1" ht="15.75">
      <c r="B43" s="650"/>
      <c r="C43" s="569" t="s">
        <v>174</v>
      </c>
      <c r="D43" s="605">
        <f>D40+D34</f>
        <v>43044.762750640002</v>
      </c>
      <c r="E43" s="605">
        <f t="shared" ref="E43:K43" si="12">E40+E34</f>
        <v>2714.6946410199994</v>
      </c>
      <c r="F43" s="605">
        <f t="shared" si="12"/>
        <v>16309.286435120006</v>
      </c>
      <c r="G43" s="605">
        <f t="shared" si="12"/>
        <v>415460.08008416952</v>
      </c>
      <c r="H43" s="605">
        <f t="shared" si="12"/>
        <v>0</v>
      </c>
      <c r="I43" s="605">
        <f t="shared" si="12"/>
        <v>166012.72975649507</v>
      </c>
      <c r="J43" s="605">
        <f t="shared" si="12"/>
        <v>0</v>
      </c>
      <c r="K43" s="605">
        <f t="shared" si="12"/>
        <v>120154.86333368949</v>
      </c>
      <c r="L43" s="607">
        <f t="shared" si="1"/>
        <v>763696.41700113413</v>
      </c>
      <c r="M43" s="560"/>
      <c r="N43" s="648"/>
    </row>
    <row r="44" spans="2:16" s="642" customFormat="1" ht="30" hidden="1" customHeight="1">
      <c r="B44" s="651"/>
      <c r="C44" s="572" t="s">
        <v>403</v>
      </c>
      <c r="D44" s="597"/>
      <c r="E44" s="597"/>
      <c r="F44" s="597"/>
      <c r="G44" s="597"/>
      <c r="H44" s="597"/>
      <c r="I44" s="597"/>
      <c r="J44" s="597"/>
      <c r="K44" s="597"/>
      <c r="L44" s="599"/>
      <c r="M44" s="560"/>
      <c r="N44" s="648"/>
    </row>
    <row r="45" spans="2:16" s="642" customFormat="1" ht="17.100000000000001" hidden="1" customHeight="1">
      <c r="B45" s="651"/>
      <c r="C45" s="571" t="s">
        <v>14</v>
      </c>
      <c r="D45" s="597"/>
      <c r="E45" s="597"/>
      <c r="F45" s="597"/>
      <c r="G45" s="597"/>
      <c r="H45" s="597"/>
      <c r="I45" s="597"/>
      <c r="J45" s="597"/>
      <c r="K45" s="597"/>
      <c r="L45" s="599">
        <f t="shared" si="1"/>
        <v>0</v>
      </c>
      <c r="M45" s="560"/>
      <c r="N45" s="648"/>
      <c r="O45" s="649"/>
      <c r="P45" s="649"/>
    </row>
    <row r="46" spans="2:16" s="630" customFormat="1" ht="17.100000000000001" hidden="1" customHeight="1">
      <c r="B46" s="651"/>
      <c r="C46" s="573" t="s">
        <v>396</v>
      </c>
      <c r="D46" s="597"/>
      <c r="E46" s="597"/>
      <c r="F46" s="597"/>
      <c r="G46" s="597"/>
      <c r="H46" s="597"/>
      <c r="I46" s="597"/>
      <c r="J46" s="597"/>
      <c r="K46" s="597"/>
      <c r="L46" s="599">
        <f t="shared" si="1"/>
        <v>0</v>
      </c>
      <c r="M46" s="560"/>
      <c r="N46" s="648"/>
      <c r="O46" s="649"/>
      <c r="P46" s="649"/>
    </row>
    <row r="47" spans="2:16" s="630" customFormat="1" ht="17.100000000000001" hidden="1" customHeight="1">
      <c r="B47" s="651"/>
      <c r="C47" s="573" t="s">
        <v>397</v>
      </c>
      <c r="D47" s="597"/>
      <c r="E47" s="597"/>
      <c r="F47" s="597"/>
      <c r="G47" s="597"/>
      <c r="H47" s="597"/>
      <c r="I47" s="597"/>
      <c r="J47" s="597"/>
      <c r="K47" s="597"/>
      <c r="L47" s="599">
        <f t="shared" si="1"/>
        <v>0</v>
      </c>
      <c r="M47" s="560"/>
      <c r="N47" s="648"/>
    </row>
    <row r="48" spans="2:16" s="642" customFormat="1" ht="17.100000000000001" hidden="1" customHeight="1">
      <c r="B48" s="651"/>
      <c r="C48" s="571" t="s">
        <v>17</v>
      </c>
      <c r="D48" s="597"/>
      <c r="E48" s="597"/>
      <c r="F48" s="597"/>
      <c r="G48" s="597"/>
      <c r="H48" s="597"/>
      <c r="I48" s="597"/>
      <c r="J48" s="597"/>
      <c r="K48" s="597"/>
      <c r="L48" s="599">
        <f t="shared" si="1"/>
        <v>0</v>
      </c>
      <c r="M48" s="560"/>
      <c r="N48" s="648"/>
      <c r="O48" s="630"/>
      <c r="P48" s="630"/>
    </row>
    <row r="49" spans="2:16" s="642" customFormat="1" ht="17.100000000000001" hidden="1" customHeight="1">
      <c r="B49" s="651"/>
      <c r="C49" s="571" t="s">
        <v>18</v>
      </c>
      <c r="D49" s="597"/>
      <c r="E49" s="597"/>
      <c r="F49" s="597"/>
      <c r="G49" s="597"/>
      <c r="H49" s="597"/>
      <c r="I49" s="597"/>
      <c r="J49" s="597"/>
      <c r="K49" s="597"/>
      <c r="L49" s="599">
        <f t="shared" si="1"/>
        <v>0</v>
      </c>
      <c r="M49" s="560"/>
      <c r="N49" s="648"/>
    </row>
    <row r="50" spans="2:16" s="642" customFormat="1" ht="30" hidden="1" customHeight="1">
      <c r="B50" s="651"/>
      <c r="C50" s="571" t="s">
        <v>404</v>
      </c>
      <c r="D50" s="598">
        <f t="shared" ref="D50:I50" si="13">+D45+D48+D49</f>
        <v>0</v>
      </c>
      <c r="E50" s="598">
        <f t="shared" si="13"/>
        <v>0</v>
      </c>
      <c r="F50" s="598">
        <f t="shared" si="13"/>
        <v>0</v>
      </c>
      <c r="G50" s="598">
        <f t="shared" si="13"/>
        <v>0</v>
      </c>
      <c r="H50" s="598">
        <f t="shared" si="13"/>
        <v>0</v>
      </c>
      <c r="I50" s="598">
        <f t="shared" si="13"/>
        <v>0</v>
      </c>
      <c r="J50" s="598">
        <f>+J45+J48+J49</f>
        <v>0</v>
      </c>
      <c r="K50" s="598">
        <f>+K45+K48+K49</f>
        <v>0</v>
      </c>
      <c r="L50" s="599">
        <f t="shared" si="1"/>
        <v>0</v>
      </c>
      <c r="M50" s="560"/>
      <c r="N50" s="648"/>
    </row>
    <row r="51" spans="2:16" s="649" customFormat="1" ht="30" customHeight="1">
      <c r="B51" s="647"/>
      <c r="C51" s="570" t="s">
        <v>188</v>
      </c>
      <c r="D51" s="597"/>
      <c r="E51" s="597"/>
      <c r="F51" s="597"/>
      <c r="G51" s="597"/>
      <c r="H51" s="597"/>
      <c r="I51" s="597"/>
      <c r="J51" s="597"/>
      <c r="K51" s="597"/>
      <c r="L51" s="599"/>
      <c r="M51" s="560"/>
      <c r="N51" s="648"/>
      <c r="O51" s="642"/>
      <c r="P51" s="642"/>
    </row>
    <row r="52" spans="2:16" s="649" customFormat="1" ht="15">
      <c r="B52" s="647"/>
      <c r="C52" s="557" t="s">
        <v>336</v>
      </c>
      <c r="D52" s="604">
        <f>D53+D56+D57</f>
        <v>141.05705308</v>
      </c>
      <c r="E52" s="604">
        <f t="shared" ref="E52:K52" si="14">E53+E56+E57</f>
        <v>0</v>
      </c>
      <c r="F52" s="604">
        <f t="shared" si="14"/>
        <v>8.2749630700000001</v>
      </c>
      <c r="G52" s="604">
        <f t="shared" si="14"/>
        <v>1493.10149684</v>
      </c>
      <c r="H52" s="604">
        <f t="shared" si="14"/>
        <v>0</v>
      </c>
      <c r="I52" s="604">
        <f t="shared" si="14"/>
        <v>0</v>
      </c>
      <c r="J52" s="604">
        <f t="shared" si="14"/>
        <v>0</v>
      </c>
      <c r="K52" s="604">
        <f t="shared" si="14"/>
        <v>2834.1911728399991</v>
      </c>
      <c r="L52" s="609">
        <f t="shared" si="1"/>
        <v>4476.6246858299992</v>
      </c>
      <c r="M52" s="560"/>
      <c r="N52" s="648"/>
      <c r="O52" s="642"/>
      <c r="P52" s="642"/>
    </row>
    <row r="53" spans="2:16" s="649" customFormat="1" ht="17.100000000000001" customHeight="1">
      <c r="B53" s="647"/>
      <c r="C53" s="569" t="s">
        <v>330</v>
      </c>
      <c r="D53" s="603">
        <f>D54+D55</f>
        <v>71.791479850000002</v>
      </c>
      <c r="E53" s="603">
        <f t="shared" ref="E53:K53" si="15">E54+E55</f>
        <v>0</v>
      </c>
      <c r="F53" s="603">
        <f t="shared" si="15"/>
        <v>0</v>
      </c>
      <c r="G53" s="603">
        <f t="shared" si="15"/>
        <v>1150.11587184</v>
      </c>
      <c r="H53" s="603">
        <f t="shared" si="15"/>
        <v>0</v>
      </c>
      <c r="I53" s="603">
        <f t="shared" si="15"/>
        <v>0</v>
      </c>
      <c r="J53" s="603">
        <f t="shared" si="15"/>
        <v>0</v>
      </c>
      <c r="K53" s="603">
        <f t="shared" si="15"/>
        <v>246.80097827</v>
      </c>
      <c r="L53" s="610">
        <f t="shared" si="1"/>
        <v>1468.7083299600001</v>
      </c>
      <c r="M53" s="560"/>
      <c r="N53" s="648"/>
      <c r="O53" s="656"/>
      <c r="P53" s="656"/>
    </row>
    <row r="54" spans="2:16" s="630" customFormat="1" ht="17.100000000000001" customHeight="1">
      <c r="B54" s="650"/>
      <c r="C54" s="566" t="s">
        <v>451</v>
      </c>
      <c r="D54" s="603">
        <f>C_out!C17</f>
        <v>0</v>
      </c>
      <c r="E54" s="603">
        <f>C_out!D17</f>
        <v>0</v>
      </c>
      <c r="F54" s="603">
        <f>C_out!E17</f>
        <v>0</v>
      </c>
      <c r="G54" s="603">
        <f>C_out!F17</f>
        <v>0</v>
      </c>
      <c r="H54" s="603">
        <f>C_out!G17</f>
        <v>0</v>
      </c>
      <c r="I54" s="603">
        <f>C_out!H17</f>
        <v>0</v>
      </c>
      <c r="J54" s="603">
        <f>C_out!I17</f>
        <v>0</v>
      </c>
      <c r="K54" s="603">
        <f>C_out!J17</f>
        <v>0</v>
      </c>
      <c r="L54" s="599">
        <f t="shared" si="1"/>
        <v>0</v>
      </c>
      <c r="M54" s="560"/>
      <c r="N54" s="648"/>
      <c r="O54" s="656"/>
      <c r="P54" s="656"/>
    </row>
    <row r="55" spans="2:16" s="630" customFormat="1" ht="17.100000000000001" customHeight="1">
      <c r="B55" s="650"/>
      <c r="C55" s="566" t="s">
        <v>452</v>
      </c>
      <c r="D55" s="603">
        <f>C_out!C18</f>
        <v>71.791479850000002</v>
      </c>
      <c r="E55" s="603">
        <f>C_out!D18</f>
        <v>0</v>
      </c>
      <c r="F55" s="603">
        <f>C_out!E18</f>
        <v>0</v>
      </c>
      <c r="G55" s="603">
        <f>C_out!F18</f>
        <v>1150.11587184</v>
      </c>
      <c r="H55" s="603">
        <f>C_out!G18</f>
        <v>0</v>
      </c>
      <c r="I55" s="603">
        <f>C_out!H18</f>
        <v>0</v>
      </c>
      <c r="J55" s="603">
        <f>C_out!I18</f>
        <v>0</v>
      </c>
      <c r="K55" s="603">
        <f>C_out!J18</f>
        <v>246.80097827</v>
      </c>
      <c r="L55" s="599">
        <f t="shared" si="1"/>
        <v>1468.7083299600001</v>
      </c>
      <c r="M55" s="560"/>
      <c r="N55" s="648"/>
      <c r="O55" s="657"/>
      <c r="P55" s="657"/>
    </row>
    <row r="56" spans="2:16" s="642" customFormat="1" ht="17.100000000000001" customHeight="1">
      <c r="B56" s="651"/>
      <c r="C56" s="568" t="s">
        <v>453</v>
      </c>
      <c r="D56" s="603">
        <f>C_out!C19</f>
        <v>5.0174079599999999</v>
      </c>
      <c r="E56" s="603">
        <f>C_out!D19</f>
        <v>0</v>
      </c>
      <c r="F56" s="603">
        <f>C_out!E19</f>
        <v>8.2749630700000001</v>
      </c>
      <c r="G56" s="603">
        <f>C_out!F19</f>
        <v>342.98562500000003</v>
      </c>
      <c r="H56" s="603">
        <f>C_out!G19</f>
        <v>0</v>
      </c>
      <c r="I56" s="603">
        <f>C_out!H19</f>
        <v>0</v>
      </c>
      <c r="J56" s="603">
        <f>C_out!I19</f>
        <v>0</v>
      </c>
      <c r="K56" s="603">
        <f>C_out!J19</f>
        <v>2584.8642879499989</v>
      </c>
      <c r="L56" s="599">
        <f t="shared" si="1"/>
        <v>2941.1422839799989</v>
      </c>
      <c r="M56" s="560"/>
      <c r="N56" s="648"/>
      <c r="O56" s="623"/>
      <c r="P56" s="623"/>
    </row>
    <row r="57" spans="2:16" s="642" customFormat="1" ht="17.100000000000001" customHeight="1">
      <c r="B57" s="651"/>
      <c r="C57" s="571" t="s">
        <v>326</v>
      </c>
      <c r="D57" s="597">
        <f>C_out!C20</f>
        <v>64.248165270000001</v>
      </c>
      <c r="E57" s="603">
        <f>C_out!D20</f>
        <v>0</v>
      </c>
      <c r="F57" s="603">
        <f>C_out!E20</f>
        <v>0</v>
      </c>
      <c r="G57" s="603">
        <f>C_out!F20</f>
        <v>0</v>
      </c>
      <c r="H57" s="603">
        <f>C_out!G20</f>
        <v>0</v>
      </c>
      <c r="I57" s="603">
        <f>C_out!H20</f>
        <v>0</v>
      </c>
      <c r="J57" s="603">
        <f>C_out!I20</f>
        <v>0</v>
      </c>
      <c r="K57" s="603">
        <f>C_out!J20</f>
        <v>2.5259066200000002</v>
      </c>
      <c r="L57" s="599">
        <f t="shared" si="1"/>
        <v>66.774071890000002</v>
      </c>
      <c r="M57" s="560"/>
      <c r="N57" s="648"/>
      <c r="O57" s="623"/>
      <c r="P57" s="623"/>
    </row>
    <row r="58" spans="2:16" s="642" customFormat="1" ht="17.100000000000001" customHeight="1">
      <c r="B58" s="650"/>
      <c r="C58" s="652" t="s">
        <v>337</v>
      </c>
      <c r="D58" s="606">
        <f>D59+D60</f>
        <v>0</v>
      </c>
      <c r="E58" s="606">
        <f t="shared" ref="E58:K58" si="16">E59+E60</f>
        <v>0</v>
      </c>
      <c r="F58" s="606">
        <f t="shared" si="16"/>
        <v>0</v>
      </c>
      <c r="G58" s="606">
        <f t="shared" si="16"/>
        <v>0</v>
      </c>
      <c r="H58" s="606">
        <f t="shared" si="16"/>
        <v>0</v>
      </c>
      <c r="I58" s="604">
        <f t="shared" si="16"/>
        <v>171.11983931999998</v>
      </c>
      <c r="J58" s="606">
        <f t="shared" si="16"/>
        <v>0</v>
      </c>
      <c r="K58" s="604">
        <f t="shared" si="16"/>
        <v>0</v>
      </c>
      <c r="L58" s="609">
        <f t="shared" si="1"/>
        <v>171.11983931999998</v>
      </c>
      <c r="M58" s="560"/>
      <c r="N58" s="648"/>
      <c r="O58" s="623"/>
      <c r="P58" s="623"/>
    </row>
    <row r="59" spans="2:16" s="642" customFormat="1" ht="17.100000000000001" customHeight="1">
      <c r="B59" s="650"/>
      <c r="C59" s="566" t="s">
        <v>454</v>
      </c>
      <c r="D59" s="600"/>
      <c r="E59" s="600"/>
      <c r="F59" s="600"/>
      <c r="G59" s="600"/>
      <c r="H59" s="600"/>
      <c r="I59" s="603">
        <f>C_out!K21+C_out!J21</f>
        <v>171.11983931999998</v>
      </c>
      <c r="J59" s="600"/>
      <c r="K59" s="597"/>
      <c r="L59" s="599">
        <f t="shared" si="1"/>
        <v>171.11983931999998</v>
      </c>
      <c r="M59" s="560"/>
      <c r="N59" s="648"/>
      <c r="O59" s="623"/>
      <c r="P59" s="623"/>
    </row>
    <row r="60" spans="2:16" s="642" customFormat="1" ht="17.100000000000001" customHeight="1">
      <c r="B60" s="650"/>
      <c r="C60" s="566" t="s">
        <v>455</v>
      </c>
      <c r="D60" s="600"/>
      <c r="E60" s="600"/>
      <c r="F60" s="600"/>
      <c r="G60" s="600"/>
      <c r="H60" s="600"/>
      <c r="I60" s="603">
        <f>C_out!L20</f>
        <v>0</v>
      </c>
      <c r="J60" s="600"/>
      <c r="K60" s="597"/>
      <c r="L60" s="599">
        <f t="shared" si="1"/>
        <v>0</v>
      </c>
      <c r="M60" s="560"/>
      <c r="N60" s="648"/>
      <c r="O60" s="623"/>
      <c r="P60" s="623"/>
    </row>
    <row r="61" spans="2:16" s="642" customFormat="1" ht="15.75">
      <c r="B61" s="650"/>
      <c r="C61" s="569" t="s">
        <v>174</v>
      </c>
      <c r="D61" s="605">
        <f>D58+D52</f>
        <v>141.05705308</v>
      </c>
      <c r="E61" s="605">
        <f t="shared" ref="E61:K61" si="17">E58+E52</f>
        <v>0</v>
      </c>
      <c r="F61" s="605">
        <f t="shared" si="17"/>
        <v>8.2749630700000001</v>
      </c>
      <c r="G61" s="605">
        <f t="shared" si="17"/>
        <v>1493.10149684</v>
      </c>
      <c r="H61" s="605">
        <f t="shared" si="17"/>
        <v>0</v>
      </c>
      <c r="I61" s="605">
        <f t="shared" si="17"/>
        <v>171.11983931999998</v>
      </c>
      <c r="J61" s="605">
        <f t="shared" si="17"/>
        <v>0</v>
      </c>
      <c r="K61" s="605">
        <f t="shared" si="17"/>
        <v>2834.1911728399991</v>
      </c>
      <c r="L61" s="607">
        <f t="shared" si="1"/>
        <v>4647.7445251499994</v>
      </c>
      <c r="M61" s="560"/>
      <c r="N61" s="648"/>
      <c r="O61" s="623"/>
      <c r="P61" s="623"/>
    </row>
    <row r="62" spans="2:16" s="656" customFormat="1" ht="30" customHeight="1">
      <c r="B62" s="658"/>
      <c r="C62" s="570" t="s">
        <v>192</v>
      </c>
      <c r="D62" s="607">
        <f t="shared" ref="D62:K62" si="18">+SUM(D21,D32,D43,D50,D61)</f>
        <v>91228.594107290031</v>
      </c>
      <c r="E62" s="607">
        <f t="shared" si="18"/>
        <v>11609.578629949994</v>
      </c>
      <c r="F62" s="607">
        <f t="shared" si="18"/>
        <v>45273.379038555031</v>
      </c>
      <c r="G62" s="607">
        <f t="shared" si="18"/>
        <v>704050.65409060044</v>
      </c>
      <c r="H62" s="607">
        <f t="shared" si="18"/>
        <v>14562.450395590007</v>
      </c>
      <c r="I62" s="607">
        <f t="shared" si="18"/>
        <v>390393.08971866017</v>
      </c>
      <c r="J62" s="607">
        <f t="shared" si="18"/>
        <v>0</v>
      </c>
      <c r="K62" s="607">
        <f t="shared" si="18"/>
        <v>331934.0497579411</v>
      </c>
      <c r="L62" s="608">
        <f t="shared" si="1"/>
        <v>1589051.7957385869</v>
      </c>
      <c r="M62" s="577"/>
      <c r="N62" s="659"/>
      <c r="O62" s="660"/>
      <c r="P62" s="660"/>
    </row>
    <row r="63" spans="2:16" s="656" customFormat="1" ht="9.9499999999999993" customHeight="1">
      <c r="B63" s="658"/>
      <c r="C63" s="570"/>
      <c r="D63" s="601"/>
      <c r="E63" s="601"/>
      <c r="F63" s="601"/>
      <c r="G63" s="601"/>
      <c r="H63" s="601"/>
      <c r="I63" s="601"/>
      <c r="J63" s="601"/>
      <c r="K63" s="601"/>
      <c r="L63" s="602"/>
      <c r="M63" s="580"/>
      <c r="N63" s="659"/>
      <c r="O63" s="623"/>
      <c r="P63" s="623"/>
    </row>
    <row r="64" spans="2:16" s="657" customFormat="1" ht="50.25" customHeight="1">
      <c r="B64" s="661"/>
      <c r="C64" s="747" t="s">
        <v>778</v>
      </c>
      <c r="D64" s="747"/>
      <c r="E64" s="747"/>
      <c r="F64" s="747"/>
      <c r="G64" s="747"/>
      <c r="H64" s="747"/>
      <c r="I64" s="747"/>
      <c r="J64" s="747"/>
      <c r="K64" s="747"/>
      <c r="L64" s="747"/>
      <c r="M64" s="662"/>
      <c r="N64" s="663"/>
      <c r="O64" s="623"/>
      <c r="P64" s="623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7:E7"/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</mergeCells>
  <phoneticPr fontId="120" type="noConversion"/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K15"/>
  <sheetViews>
    <sheetView zoomScale="106" zoomScaleNormal="106" workbookViewId="0">
      <selection activeCell="F14" activeCellId="1" sqref="E14 F14"/>
    </sheetView>
  </sheetViews>
  <sheetFormatPr defaultRowHeight="12.75"/>
  <cols>
    <col min="1" max="1" width="28.140625" style="480" customWidth="1"/>
    <col min="2" max="2" width="28.140625" style="480" hidden="1" customWidth="1"/>
    <col min="3" max="3" width="14.28515625" style="482" customWidth="1"/>
    <col min="4" max="4" width="14.42578125" style="482" customWidth="1"/>
    <col min="5" max="5" width="19.7109375" style="482" customWidth="1"/>
    <col min="6" max="6" width="17.140625" style="482" customWidth="1"/>
    <col min="7" max="7" width="16.28515625" style="482" customWidth="1"/>
    <col min="8" max="8" width="17.7109375" style="482" customWidth="1"/>
    <col min="9" max="10" width="18.28515625" style="482" customWidth="1"/>
    <col min="11" max="11" width="14" style="481" customWidth="1"/>
    <col min="12" max="16384" width="9.140625" style="480"/>
  </cols>
  <sheetData>
    <row r="2" spans="1:11" ht="15.75">
      <c r="A2" s="490" t="s">
        <v>356</v>
      </c>
      <c r="B2" s="490"/>
      <c r="C2" s="487"/>
      <c r="D2" s="487"/>
      <c r="E2" s="487"/>
      <c r="F2" s="487"/>
      <c r="G2" s="487"/>
      <c r="H2" s="487"/>
      <c r="I2" s="487"/>
      <c r="J2" s="487"/>
      <c r="K2" s="486"/>
    </row>
    <row r="3" spans="1:11" ht="15.75">
      <c r="A3" s="489" t="s">
        <v>355</v>
      </c>
      <c r="B3" s="489"/>
      <c r="C3" s="488"/>
      <c r="D3" s="487"/>
      <c r="E3" s="487"/>
      <c r="F3" s="487"/>
      <c r="G3" s="487"/>
      <c r="H3" s="487"/>
      <c r="I3" s="487"/>
      <c r="J3" s="487"/>
      <c r="K3" s="486"/>
    </row>
    <row r="4" spans="1:11">
      <c r="C4" s="488"/>
      <c r="D4" s="487"/>
      <c r="E4" s="487"/>
      <c r="F4" s="487"/>
      <c r="G4" s="487"/>
      <c r="H4" s="487"/>
      <c r="I4" s="487"/>
      <c r="J4" s="487"/>
      <c r="K4" s="486"/>
    </row>
    <row r="5" spans="1:11" ht="15.75">
      <c r="A5" s="485"/>
      <c r="B5" s="485"/>
      <c r="C5" s="763" t="s">
        <v>354</v>
      </c>
      <c r="D5" s="763"/>
      <c r="E5" s="763"/>
      <c r="F5" s="763"/>
      <c r="G5" s="763"/>
      <c r="H5" s="763"/>
      <c r="I5" s="763"/>
      <c r="J5" s="763"/>
      <c r="K5" s="763"/>
    </row>
    <row r="6" spans="1:11" ht="15.75">
      <c r="A6" s="485"/>
      <c r="B6" s="485"/>
      <c r="C6" s="492"/>
      <c r="D6" s="492"/>
      <c r="E6" s="492"/>
      <c r="F6" s="492"/>
      <c r="G6" s="495"/>
      <c r="H6" s="496"/>
      <c r="I6" s="492"/>
      <c r="J6" s="766" t="s">
        <v>358</v>
      </c>
      <c r="K6" s="509"/>
    </row>
    <row r="7" spans="1:11" ht="15.75" customHeight="1">
      <c r="A7" s="484"/>
      <c r="B7" s="484"/>
      <c r="C7" s="493" t="s">
        <v>353</v>
      </c>
      <c r="D7" s="493" t="s">
        <v>352</v>
      </c>
      <c r="E7" s="493" t="s">
        <v>351</v>
      </c>
      <c r="F7" s="493" t="s">
        <v>357</v>
      </c>
      <c r="G7" s="764" t="s">
        <v>350</v>
      </c>
      <c r="H7" s="765"/>
      <c r="I7" s="493" t="s">
        <v>359</v>
      </c>
      <c r="J7" s="767"/>
      <c r="K7" s="510" t="s">
        <v>345</v>
      </c>
    </row>
    <row r="8" spans="1:11" ht="15.75">
      <c r="A8" s="483"/>
      <c r="B8" s="483"/>
      <c r="C8" s="494" t="s">
        <v>349</v>
      </c>
      <c r="D8" s="494" t="s">
        <v>349</v>
      </c>
      <c r="E8" s="494" t="s">
        <v>348</v>
      </c>
      <c r="F8" s="499"/>
      <c r="G8" s="498" t="s">
        <v>347</v>
      </c>
      <c r="H8" s="497" t="s">
        <v>346</v>
      </c>
      <c r="I8" s="494"/>
      <c r="J8" s="764"/>
      <c r="K8" s="511"/>
    </row>
    <row r="9" spans="1:11" ht="15.75">
      <c r="A9" s="501" t="s">
        <v>344</v>
      </c>
      <c r="B9" s="513"/>
      <c r="C9" s="502"/>
      <c r="D9" s="502"/>
      <c r="E9" s="502"/>
      <c r="F9" s="502"/>
      <c r="G9" s="502"/>
      <c r="H9" s="502"/>
      <c r="I9" s="502"/>
      <c r="J9" s="502"/>
      <c r="K9" s="503"/>
    </row>
    <row r="10" spans="1:11" ht="15.75">
      <c r="A10" s="504" t="s">
        <v>343</v>
      </c>
      <c r="B10" s="514" t="s">
        <v>428</v>
      </c>
      <c r="C10" s="491">
        <v>360279.99090169644</v>
      </c>
      <c r="D10" s="491">
        <v>109202.10785976493</v>
      </c>
      <c r="E10" s="491">
        <v>55325.073492060044</v>
      </c>
      <c r="F10" s="491">
        <v>173639.59646897</v>
      </c>
      <c r="G10" s="491">
        <v>28759.422704900033</v>
      </c>
      <c r="H10" s="491">
        <v>2521.5427720700031</v>
      </c>
      <c r="I10" s="491">
        <v>8894.8839889299925</v>
      </c>
      <c r="J10" s="491">
        <v>61313.208564900051</v>
      </c>
      <c r="K10" s="505">
        <f>SUM(C10:J10)</f>
        <v>799935.82675329153</v>
      </c>
    </row>
    <row r="11" spans="1:11" ht="15.75">
      <c r="A11" s="504" t="s">
        <v>342</v>
      </c>
      <c r="B11" s="514" t="s">
        <v>434</v>
      </c>
      <c r="C11" s="491">
        <v>5415.1831957299955</v>
      </c>
      <c r="D11" s="491">
        <v>5367.1793717750143</v>
      </c>
      <c r="E11" s="491">
        <v>699.80990045500016</v>
      </c>
      <c r="F11" s="491">
        <v>7720.762423050036</v>
      </c>
      <c r="G11" s="491">
        <v>196.39493546499997</v>
      </c>
      <c r="H11" s="491">
        <v>20.35077699</v>
      </c>
      <c r="I11" s="491"/>
      <c r="J11" s="491">
        <v>1352.1268555499994</v>
      </c>
      <c r="K11" s="505">
        <f>SUM(C11:J11)</f>
        <v>20771.807459015043</v>
      </c>
    </row>
    <row r="12" spans="1:11" ht="15.75">
      <c r="A12" s="504" t="s">
        <v>341</v>
      </c>
      <c r="B12" s="514" t="s">
        <v>435</v>
      </c>
      <c r="C12" s="491">
        <v>491059.92792572011</v>
      </c>
      <c r="D12" s="491">
        <v>74795.911429880653</v>
      </c>
      <c r="E12" s="491">
        <v>1303.9262050849995</v>
      </c>
      <c r="F12" s="491">
        <v>164708.80355141015</v>
      </c>
      <c r="G12" s="491">
        <v>16309.286435119995</v>
      </c>
      <c r="H12" s="491"/>
      <c r="I12" s="491">
        <v>2714.6946410200007</v>
      </c>
      <c r="J12" s="491">
        <v>12803.866812905</v>
      </c>
      <c r="K12" s="505">
        <f>SUM(C12:J12)</f>
        <v>763696.417001141</v>
      </c>
    </row>
    <row r="13" spans="1:11" ht="15.75">
      <c r="A13" s="504" t="s">
        <v>340</v>
      </c>
      <c r="B13" s="514" t="s">
        <v>436</v>
      </c>
      <c r="C13" s="491">
        <v>1670.1459712999997</v>
      </c>
      <c r="D13" s="491">
        <v>1792.3587081899991</v>
      </c>
      <c r="E13" s="491"/>
      <c r="F13" s="491">
        <v>70.145686979999937</v>
      </c>
      <c r="G13" s="491">
        <v>8.2749630700000001</v>
      </c>
      <c r="H13" s="491"/>
      <c r="I13" s="491"/>
      <c r="J13" s="491">
        <v>1106.81919561</v>
      </c>
      <c r="K13" s="505">
        <f>SUM(C13:J13)</f>
        <v>4647.7445251499994</v>
      </c>
    </row>
    <row r="14" spans="1:11" ht="15.75">
      <c r="A14" s="506" t="s">
        <v>345</v>
      </c>
      <c r="B14" s="515"/>
      <c r="C14" s="507">
        <f t="shared" ref="C14:K14" si="0">SUM(C10:C13)</f>
        <v>858425.24799444654</v>
      </c>
      <c r="D14" s="507">
        <f t="shared" si="0"/>
        <v>191157.55736961061</v>
      </c>
      <c r="E14" s="507">
        <f t="shared" si="0"/>
        <v>57328.809597600048</v>
      </c>
      <c r="F14" s="507">
        <f>SUM(F10:F13)</f>
        <v>346139.30813041015</v>
      </c>
      <c r="G14" s="507">
        <f>SUM(G10:G13)</f>
        <v>45273.379038555024</v>
      </c>
      <c r="H14" s="507">
        <f>SUM(H10:H13)</f>
        <v>2541.8935490600034</v>
      </c>
      <c r="I14" s="507">
        <f>SUM(I10:I13)</f>
        <v>11609.578629949992</v>
      </c>
      <c r="J14" s="507">
        <f>SUM(J10:J13)</f>
        <v>76576.021428965061</v>
      </c>
      <c r="K14" s="508">
        <f t="shared" si="0"/>
        <v>1589051.7957385974</v>
      </c>
    </row>
    <row r="15" spans="1:11">
      <c r="C15" s="500">
        <f t="shared" ref="C15:H15" si="1">C14/$K$14</f>
        <v>0.54021225129131001</v>
      </c>
      <c r="D15" s="500">
        <f t="shared" si="1"/>
        <v>0.12029661832436359</v>
      </c>
      <c r="E15" s="500">
        <f t="shared" si="1"/>
        <v>3.6077370008542359E-2</v>
      </c>
      <c r="F15" s="500">
        <f t="shared" si="1"/>
        <v>0.21782758061043772</v>
      </c>
      <c r="G15" s="500">
        <f t="shared" si="1"/>
        <v>2.8490813930650876E-2</v>
      </c>
      <c r="H15" s="500">
        <f t="shared" si="1"/>
        <v>1.5996291347309553E-3</v>
      </c>
      <c r="I15" s="500">
        <f>I14/$K$14</f>
        <v>7.3059787359252282E-3</v>
      </c>
      <c r="J15" s="500">
        <f>J14/K14</f>
        <v>4.818975796403932E-2</v>
      </c>
    </row>
  </sheetData>
  <mergeCells count="3">
    <mergeCell ref="C5:K5"/>
    <mergeCell ref="G7:H7"/>
    <mergeCell ref="J6:J8"/>
  </mergeCells>
  <phoneticPr fontId="0" type="noConversion"/>
  <pageMargins left="0.74803149606299213" right="0.74803149606299213" top="0.98425196850393704" bottom="0.98425196850393704" header="0.51181102362204722" footer="0.51181102362204722"/>
  <pageSetup scale="5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N15"/>
  <sheetViews>
    <sheetView workbookViewId="0">
      <selection activeCell="A7" sqref="A7"/>
    </sheetView>
  </sheetViews>
  <sheetFormatPr defaultRowHeight="12"/>
  <cols>
    <col min="1" max="1" width="35" customWidth="1"/>
    <col min="2" max="9" width="10.42578125" customWidth="1"/>
  </cols>
  <sheetData>
    <row r="1" spans="1:14" ht="15">
      <c r="A1" s="685" t="s">
        <v>360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14" ht="15">
      <c r="A2" s="690" t="s">
        <v>361</v>
      </c>
      <c r="B2" s="690"/>
      <c r="C2" s="690"/>
      <c r="D2" s="690"/>
      <c r="E2" s="690"/>
      <c r="F2" s="690"/>
      <c r="G2" s="690"/>
      <c r="H2" s="690"/>
      <c r="I2" s="690"/>
      <c r="J2" s="690"/>
      <c r="K2" s="512"/>
      <c r="L2" s="512"/>
      <c r="M2" s="512"/>
      <c r="N2" s="512"/>
    </row>
    <row r="4" spans="1:14" ht="15">
      <c r="I4" s="516" t="s">
        <v>362</v>
      </c>
    </row>
    <row r="5" spans="1:14" ht="70.5" customHeight="1">
      <c r="A5" s="517" t="s">
        <v>363</v>
      </c>
      <c r="B5" s="518" t="s">
        <v>364</v>
      </c>
      <c r="C5" s="518" t="s">
        <v>365</v>
      </c>
      <c r="D5" s="518" t="s">
        <v>366</v>
      </c>
      <c r="E5" s="518" t="s">
        <v>367</v>
      </c>
      <c r="F5" s="518" t="s">
        <v>368</v>
      </c>
      <c r="G5" s="525" t="s">
        <v>375</v>
      </c>
      <c r="H5" s="522" t="s">
        <v>373</v>
      </c>
      <c r="I5" s="523" t="s">
        <v>374</v>
      </c>
    </row>
    <row r="6" spans="1:14">
      <c r="A6" s="519" t="s">
        <v>369</v>
      </c>
      <c r="B6" s="520"/>
      <c r="C6" s="520"/>
      <c r="D6" s="521"/>
      <c r="E6" s="520"/>
      <c r="F6" s="521"/>
      <c r="G6" s="521"/>
      <c r="H6" s="521"/>
      <c r="I6" s="521">
        <f>SUM(B6:H6)</f>
        <v>0</v>
      </c>
    </row>
    <row r="7" spans="1:14">
      <c r="A7" s="519" t="s">
        <v>370</v>
      </c>
      <c r="B7" s="520"/>
      <c r="C7" s="521"/>
      <c r="D7" s="521"/>
      <c r="E7" s="521"/>
      <c r="F7" s="520"/>
      <c r="G7" s="520"/>
      <c r="H7" s="520"/>
      <c r="I7" s="520">
        <f>SUM(B7:H7)</f>
        <v>0</v>
      </c>
    </row>
    <row r="8" spans="1:14">
      <c r="A8" s="519" t="s">
        <v>371</v>
      </c>
      <c r="B8" s="520"/>
      <c r="C8" s="520"/>
      <c r="D8" s="520"/>
      <c r="E8" s="520"/>
      <c r="F8" s="520"/>
      <c r="G8" s="520"/>
      <c r="H8" s="520"/>
      <c r="I8" s="520">
        <f>SUM(B8:H8)</f>
        <v>0</v>
      </c>
    </row>
    <row r="9" spans="1:14">
      <c r="A9" s="519" t="s">
        <v>372</v>
      </c>
      <c r="B9" s="520"/>
      <c r="C9" s="520"/>
      <c r="D9" s="520"/>
      <c r="E9" s="520"/>
      <c r="F9" s="520"/>
      <c r="G9" s="520"/>
      <c r="H9" s="520"/>
      <c r="I9" s="520">
        <f>SUM(B9:H9)</f>
        <v>0</v>
      </c>
    </row>
    <row r="10" spans="1:14">
      <c r="A10" s="524" t="s">
        <v>374</v>
      </c>
      <c r="B10" s="520">
        <f t="shared" ref="B10:H10" si="0">SUM(B6:B9)</f>
        <v>0</v>
      </c>
      <c r="C10" s="520">
        <f t="shared" si="0"/>
        <v>0</v>
      </c>
      <c r="D10" s="520">
        <f t="shared" si="0"/>
        <v>0</v>
      </c>
      <c r="E10" s="520">
        <f t="shared" si="0"/>
        <v>0</v>
      </c>
      <c r="F10" s="520">
        <f t="shared" si="0"/>
        <v>0</v>
      </c>
      <c r="G10" s="520"/>
      <c r="H10" s="520">
        <f t="shared" si="0"/>
        <v>0</v>
      </c>
      <c r="I10" s="520">
        <f>SUM(B10:H10)</f>
        <v>0</v>
      </c>
    </row>
    <row r="13" spans="1:14">
      <c r="A13" s="622" t="s">
        <v>437</v>
      </c>
    </row>
    <row r="14" spans="1:14">
      <c r="A14" s="622" t="s">
        <v>438</v>
      </c>
    </row>
    <row r="15" spans="1:14" s="622" customFormat="1" ht="11.25">
      <c r="A15" s="622" t="s">
        <v>439</v>
      </c>
    </row>
  </sheetData>
  <mergeCells count="2">
    <mergeCell ref="A1:N1"/>
    <mergeCell ref="A2:J2"/>
  </mergeCells>
  <phoneticPr fontId="12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3.28515625" style="296" customWidth="1"/>
    <col min="7" max="7" width="11.42578125" style="296" customWidth="1"/>
    <col min="8" max="8" width="7.42578125" style="296" bestFit="1" customWidth="1"/>
    <col min="9" max="9" width="11.42578125" style="296" customWidth="1"/>
    <col min="10" max="10" width="21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 t="s">
        <v>127</v>
      </c>
      <c r="C2" s="295"/>
    </row>
    <row r="3" spans="2:17" ht="18" customHeight="1">
      <c r="B3" s="297"/>
      <c r="D3" s="10" t="s">
        <v>1</v>
      </c>
    </row>
    <row r="4" spans="2:17" ht="18" customHeight="1">
      <c r="B4" s="297"/>
      <c r="D4" s="10" t="s">
        <v>2</v>
      </c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6"/>
      <c r="D6" s="10" t="s">
        <v>128</v>
      </c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703"/>
    </row>
    <row r="8" spans="2:17" ht="15">
      <c r="B8" s="331"/>
      <c r="C8" s="332"/>
      <c r="H8" s="295"/>
      <c r="J8" s="703"/>
    </row>
    <row r="9" spans="2:17" ht="22.5" customHeight="1">
      <c r="B9" s="333"/>
      <c r="C9" s="334"/>
      <c r="H9" s="295"/>
      <c r="J9" s="70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703"/>
    </row>
    <row r="11" spans="2:17" ht="11.25" customHeight="1" thickBot="1">
      <c r="D11" s="309"/>
      <c r="E11" s="309"/>
      <c r="F11" s="309"/>
      <c r="G11" s="309"/>
      <c r="H11" s="309"/>
      <c r="I11" s="309"/>
      <c r="J11" s="70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158</v>
      </c>
      <c r="D13" s="330"/>
      <c r="E13" s="715" t="s">
        <v>159</v>
      </c>
      <c r="F13" s="71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321" t="s">
        <v>155</v>
      </c>
      <c r="D15" s="322"/>
      <c r="E15" s="336" t="s">
        <v>131</v>
      </c>
      <c r="F15" s="337">
        <v>23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34.5" customHeight="1" thickBot="1">
      <c r="B17" s="314"/>
      <c r="C17" s="368" t="s">
        <v>156</v>
      </c>
      <c r="D17" s="322"/>
      <c r="E17" s="398" t="s">
        <v>129</v>
      </c>
      <c r="F17" s="397" t="s">
        <v>130</v>
      </c>
      <c r="G17" s="341"/>
      <c r="H17" s="342"/>
      <c r="I17" s="318"/>
      <c r="J17" s="320"/>
    </row>
    <row r="18" spans="2:10">
      <c r="B18" s="314"/>
      <c r="C18" s="343" t="s">
        <v>140</v>
      </c>
      <c r="D18" s="344"/>
      <c r="E18" s="324">
        <v>168</v>
      </c>
      <c r="F18" s="325">
        <v>98</v>
      </c>
      <c r="G18" s="345"/>
      <c r="H18" s="318"/>
      <c r="I18" s="318"/>
      <c r="J18" s="320"/>
    </row>
    <row r="19" spans="2:10" hidden="1">
      <c r="B19" s="314"/>
      <c r="C19" s="343" t="s">
        <v>141</v>
      </c>
      <c r="D19" s="344"/>
      <c r="E19" s="419">
        <v>0.99999999999999922</v>
      </c>
      <c r="F19" s="399">
        <v>1</v>
      </c>
      <c r="G19" s="345"/>
      <c r="H19" s="318"/>
      <c r="I19" s="318"/>
      <c r="J19" s="320"/>
    </row>
    <row r="20" spans="2:10" ht="13.5" thickBot="1">
      <c r="B20" s="314"/>
      <c r="C20" s="343" t="s">
        <v>244</v>
      </c>
      <c r="D20" s="344"/>
      <c r="E20" s="346">
        <v>18</v>
      </c>
      <c r="F20" s="326"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idden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157</v>
      </c>
      <c r="D23" s="322"/>
      <c r="E23" s="323" t="s">
        <v>129</v>
      </c>
      <c r="F23" s="400" t="s">
        <v>130</v>
      </c>
      <c r="G23" s="363"/>
      <c r="H23" s="318"/>
      <c r="I23" s="318"/>
      <c r="J23" s="320"/>
    </row>
    <row r="24" spans="2:10" ht="22.5" hidden="1" customHeight="1">
      <c r="B24" s="314"/>
      <c r="C24" s="318" t="s">
        <v>151</v>
      </c>
      <c r="D24" s="318"/>
      <c r="E24" s="324">
        <v>3</v>
      </c>
      <c r="F24" s="325">
        <v>3</v>
      </c>
      <c r="G24" s="364" t="s">
        <v>152</v>
      </c>
      <c r="H24" s="365"/>
      <c r="I24" s="365"/>
      <c r="J24" s="320"/>
    </row>
    <row r="25" spans="2:10" ht="21.75" hidden="1" customHeight="1" thickBot="1">
      <c r="B25" s="314"/>
      <c r="C25" s="366" t="s">
        <v>153</v>
      </c>
      <c r="D25" s="366"/>
      <c r="E25" s="367">
        <v>3</v>
      </c>
      <c r="F25" s="326">
        <v>3</v>
      </c>
      <c r="G25" s="364" t="s">
        <v>154</v>
      </c>
      <c r="H25" s="365"/>
      <c r="I25" s="365"/>
      <c r="J25" s="320"/>
    </row>
    <row r="26" spans="2:10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>
      <c r="B27" s="314"/>
      <c r="C27" s="368" t="s">
        <v>243</v>
      </c>
      <c r="D27" s="322"/>
      <c r="E27" s="318"/>
      <c r="F27" s="318"/>
      <c r="G27" s="342"/>
      <c r="H27" s="318"/>
      <c r="I27" s="318"/>
      <c r="J27" s="320"/>
    </row>
    <row r="28" spans="2:10" ht="19.5" customHeight="1" thickBot="1">
      <c r="B28" s="314"/>
      <c r="C28" s="396" t="s">
        <v>132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11"/>
      <c r="D29" s="712"/>
      <c r="E29" s="706" t="s">
        <v>142</v>
      </c>
      <c r="F29" s="708" t="s">
        <v>143</v>
      </c>
      <c r="G29" s="709"/>
      <c r="H29" s="709"/>
      <c r="I29" s="710"/>
      <c r="J29" s="320"/>
    </row>
    <row r="30" spans="2:10" ht="34.5" thickBot="1">
      <c r="B30" s="314"/>
      <c r="C30" s="713"/>
      <c r="D30" s="714"/>
      <c r="E30" s="707"/>
      <c r="F30" s="347" t="s">
        <v>133</v>
      </c>
      <c r="G30" s="348" t="s">
        <v>134</v>
      </c>
      <c r="H30" s="348" t="s">
        <v>135</v>
      </c>
      <c r="I30" s="349" t="s">
        <v>136</v>
      </c>
      <c r="J30" s="320"/>
    </row>
    <row r="31" spans="2:10" ht="26.25" customHeight="1" thickBot="1">
      <c r="B31" s="314"/>
      <c r="C31" s="704" t="s">
        <v>137</v>
      </c>
      <c r="D31" s="705"/>
      <c r="E31" s="350">
        <v>2576.3821093500082</v>
      </c>
      <c r="F31" s="351">
        <v>10.49827047</v>
      </c>
      <c r="G31" s="352">
        <v>592.71541082500005</v>
      </c>
      <c r="H31" s="352">
        <v>16741.622324084707</v>
      </c>
      <c r="I31" s="353">
        <v>0</v>
      </c>
      <c r="J31" s="320"/>
    </row>
    <row r="32" spans="2:10">
      <c r="B32" s="314"/>
      <c r="C32" s="354" t="s">
        <v>144</v>
      </c>
      <c r="D32" s="354"/>
      <c r="E32" s="318"/>
      <c r="F32" s="318"/>
      <c r="G32" s="318"/>
      <c r="H32" s="318"/>
      <c r="I32" s="318"/>
      <c r="J32" s="320"/>
    </row>
    <row r="33" spans="2:10">
      <c r="B33" s="314"/>
      <c r="C33" s="355" t="s">
        <v>138</v>
      </c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 t="s">
        <v>139</v>
      </c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14" sqref="E1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68"/>
      <c r="B2" s="7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69"/>
      <c r="C3" s="76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69"/>
      <c r="C4" s="76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69"/>
      <c r="C6" s="76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69"/>
      <c r="C7" s="769"/>
      <c r="D7" s="204"/>
      <c r="E7" s="138"/>
      <c r="F7" s="140"/>
      <c r="I7" s="145" t="s">
        <v>466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69"/>
      <c r="C8" s="76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331</v>
      </c>
      <c r="C13" s="469"/>
      <c r="D13" s="468">
        <f>D14+D17+D20+D23</f>
        <v>456334.25426704949</v>
      </c>
      <c r="E13" s="468">
        <f t="shared" ref="E13:M13" si="0">E14+E17+E20+E23</f>
        <v>22663.060706560031</v>
      </c>
      <c r="F13" s="468">
        <f t="shared" si="0"/>
        <v>175.74197367000002</v>
      </c>
      <c r="G13" s="468">
        <f t="shared" si="0"/>
        <v>210.04974967999993</v>
      </c>
      <c r="H13" s="468">
        <f t="shared" si="0"/>
        <v>130.18250303000013</v>
      </c>
      <c r="I13" s="468">
        <f t="shared" si="0"/>
        <v>20.601201959999994</v>
      </c>
      <c r="J13" s="468">
        <f t="shared" si="0"/>
        <v>2.9219825699999999</v>
      </c>
      <c r="K13" s="468">
        <f t="shared" si="0"/>
        <v>19.807525019999993</v>
      </c>
      <c r="L13" s="468">
        <f t="shared" si="0"/>
        <v>117.40135161000003</v>
      </c>
      <c r="M13" s="468">
        <f t="shared" si="0"/>
        <v>479674.02126114949</v>
      </c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1">SUM(D15:D16)</f>
        <v>289016.91111543943</v>
      </c>
      <c r="E14" s="394">
        <f t="shared" si="1"/>
        <v>4697.5396452499981</v>
      </c>
      <c r="F14" s="394">
        <f t="shared" si="1"/>
        <v>13.712381970000001</v>
      </c>
      <c r="G14" s="394">
        <f t="shared" si="1"/>
        <v>16.876610670000002</v>
      </c>
      <c r="H14" s="394">
        <f t="shared" si="1"/>
        <v>10.08610887</v>
      </c>
      <c r="I14" s="394">
        <f t="shared" si="1"/>
        <v>0.33247153000000002</v>
      </c>
      <c r="J14" s="394">
        <f t="shared" si="1"/>
        <v>1.05053698</v>
      </c>
      <c r="K14" s="394">
        <f t="shared" si="1"/>
        <v>7.4050699999999997E-2</v>
      </c>
      <c r="L14" s="394">
        <f t="shared" si="1"/>
        <v>16.123408120000001</v>
      </c>
      <c r="M14" s="394">
        <f t="shared" si="1"/>
        <v>293772.70632952946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203690.86818087945</v>
      </c>
      <c r="E15" s="120">
        <v>2525.1413689000005</v>
      </c>
      <c r="F15" s="120">
        <v>5.9505907000000011</v>
      </c>
      <c r="G15" s="120">
        <v>6.4781905200000027</v>
      </c>
      <c r="H15" s="120">
        <v>6.8735303500000011</v>
      </c>
      <c r="I15" s="120">
        <v>0.33247153000000002</v>
      </c>
      <c r="J15" s="120">
        <v>1.05053698</v>
      </c>
      <c r="K15" s="120">
        <v>7.4050699999999997E-2</v>
      </c>
      <c r="L15" s="381">
        <v>3.0793163600000018</v>
      </c>
      <c r="M15" s="110">
        <f t="shared" ref="M15:M29" si="2">SUM(D15:L15)</f>
        <v>206239.84823691947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85326.042934559984</v>
      </c>
      <c r="E16" s="110">
        <v>2172.3982763499976</v>
      </c>
      <c r="F16" s="110">
        <v>7.7617912699999998</v>
      </c>
      <c r="G16" s="110">
        <v>10.398420149999998</v>
      </c>
      <c r="H16" s="110">
        <v>3.2125785200000001</v>
      </c>
      <c r="I16" s="110">
        <v>0</v>
      </c>
      <c r="J16" s="110">
        <v>0</v>
      </c>
      <c r="K16" s="110">
        <v>0</v>
      </c>
      <c r="L16" s="381">
        <v>13.044091759999999</v>
      </c>
      <c r="M16" s="110">
        <f t="shared" si="2"/>
        <v>87532.858092609982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4">
        <f t="shared" ref="D17:L17" si="3">SUM(D18:D19)</f>
        <v>77531.926436260139</v>
      </c>
      <c r="E17" s="394">
        <f t="shared" si="3"/>
        <v>6124.255985040003</v>
      </c>
      <c r="F17" s="394">
        <f t="shared" si="3"/>
        <v>80.587997060000021</v>
      </c>
      <c r="G17" s="394">
        <f t="shared" si="3"/>
        <v>23.457694159999988</v>
      </c>
      <c r="H17" s="394">
        <f t="shared" si="3"/>
        <v>7.4072783099999997</v>
      </c>
      <c r="I17" s="394">
        <f t="shared" si="3"/>
        <v>9.106632679999997</v>
      </c>
      <c r="J17" s="394">
        <f t="shared" si="3"/>
        <v>0</v>
      </c>
      <c r="K17" s="394">
        <f t="shared" si="3"/>
        <v>0.12072935</v>
      </c>
      <c r="L17" s="394">
        <f t="shared" si="3"/>
        <v>25.707923740000005</v>
      </c>
      <c r="M17" s="110">
        <f t="shared" si="2"/>
        <v>83802.570676600153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24012.012822939967</v>
      </c>
      <c r="E18" s="120">
        <v>2675.556310300004</v>
      </c>
      <c r="F18" s="120">
        <v>80.587997060000021</v>
      </c>
      <c r="G18" s="120">
        <v>22.264219819999987</v>
      </c>
      <c r="H18" s="120">
        <v>7.0776974999999993</v>
      </c>
      <c r="I18" s="120">
        <v>9.0541534899999974</v>
      </c>
      <c r="J18" s="120">
        <v>0</v>
      </c>
      <c r="K18" s="120">
        <v>0.12072935</v>
      </c>
      <c r="L18" s="381">
        <v>7.9378310599999997</v>
      </c>
      <c r="M18" s="110">
        <f t="shared" si="2"/>
        <v>26814.611761519976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53519.913613320176</v>
      </c>
      <c r="E19" s="110">
        <v>3448.699674739999</v>
      </c>
      <c r="F19" s="110">
        <v>0</v>
      </c>
      <c r="G19" s="110">
        <v>1.1934743400000001</v>
      </c>
      <c r="H19" s="110">
        <v>0.32958081</v>
      </c>
      <c r="I19" s="110">
        <v>5.2479189999999995E-2</v>
      </c>
      <c r="J19" s="110">
        <v>0</v>
      </c>
      <c r="K19" s="110">
        <v>0</v>
      </c>
      <c r="L19" s="381">
        <v>17.770092680000005</v>
      </c>
      <c r="M19" s="110">
        <f t="shared" si="2"/>
        <v>56987.958915080177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4">SUM(D21:D22)</f>
        <v>8729.6497606599896</v>
      </c>
      <c r="E20" s="394">
        <f t="shared" si="4"/>
        <v>47.762453700000002</v>
      </c>
      <c r="F20" s="394">
        <f t="shared" si="4"/>
        <v>0.18813449000000002</v>
      </c>
      <c r="G20" s="394">
        <f t="shared" si="4"/>
        <v>0.35392872000000003</v>
      </c>
      <c r="H20" s="394">
        <f t="shared" si="4"/>
        <v>0.56304339000000003</v>
      </c>
      <c r="I20" s="394">
        <f t="shared" si="4"/>
        <v>2.9949099999999999E-3</v>
      </c>
      <c r="J20" s="394">
        <f t="shared" si="4"/>
        <v>0</v>
      </c>
      <c r="K20" s="394">
        <f t="shared" si="4"/>
        <v>0</v>
      </c>
      <c r="L20" s="394">
        <f t="shared" si="4"/>
        <v>0</v>
      </c>
      <c r="M20" s="394">
        <f t="shared" si="4"/>
        <v>8778.5203158699896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1405.3218290300001</v>
      </c>
      <c r="E21" s="110">
        <v>15.90807803</v>
      </c>
      <c r="F21" s="110">
        <v>0.18813449000000002</v>
      </c>
      <c r="G21" s="110">
        <v>0.35392872000000003</v>
      </c>
      <c r="H21" s="110">
        <v>0.19105706</v>
      </c>
      <c r="I21" s="110">
        <v>0</v>
      </c>
      <c r="J21" s="110">
        <v>0</v>
      </c>
      <c r="K21" s="110">
        <v>0</v>
      </c>
      <c r="L21" s="381">
        <v>0</v>
      </c>
      <c r="M21" s="110">
        <f t="shared" si="2"/>
        <v>1421.9630273300004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7324.3279316299895</v>
      </c>
      <c r="E22" s="110">
        <v>31.85437567</v>
      </c>
      <c r="F22" s="110">
        <v>0</v>
      </c>
      <c r="G22" s="110">
        <v>0</v>
      </c>
      <c r="H22" s="110">
        <v>0.37198633000000003</v>
      </c>
      <c r="I22" s="110">
        <v>2.9949099999999999E-3</v>
      </c>
      <c r="J22" s="110">
        <v>0</v>
      </c>
      <c r="K22" s="110">
        <v>0</v>
      </c>
      <c r="L22" s="381">
        <v>0</v>
      </c>
      <c r="M22" s="110">
        <f t="shared" si="2"/>
        <v>7356.5572885399897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81055.76695468984</v>
      </c>
      <c r="E23" s="110">
        <f t="shared" si="5"/>
        <v>11793.502622570029</v>
      </c>
      <c r="F23" s="110">
        <f t="shared" si="5"/>
        <v>81.253460150000009</v>
      </c>
      <c r="G23" s="110">
        <f t="shared" si="5"/>
        <v>169.36151612999996</v>
      </c>
      <c r="H23" s="110">
        <f t="shared" si="5"/>
        <v>112.12607246000013</v>
      </c>
      <c r="I23" s="110">
        <f t="shared" si="5"/>
        <v>11.159102839999997</v>
      </c>
      <c r="J23" s="110">
        <f t="shared" si="5"/>
        <v>1.87144559</v>
      </c>
      <c r="K23" s="110">
        <f t="shared" si="5"/>
        <v>19.612744969999994</v>
      </c>
      <c r="L23" s="381">
        <f t="shared" si="5"/>
        <v>75.570019750000029</v>
      </c>
      <c r="M23" s="110">
        <f t="shared" si="2"/>
        <v>93320.223939149859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57218.795298129851</v>
      </c>
      <c r="E24" s="110">
        <v>10228.48311090003</v>
      </c>
      <c r="F24" s="110">
        <v>80.411949320000005</v>
      </c>
      <c r="G24" s="110">
        <v>162.09309657999995</v>
      </c>
      <c r="H24" s="110">
        <v>105.07488465000013</v>
      </c>
      <c r="I24" s="110">
        <v>11.045584409999998</v>
      </c>
      <c r="J24" s="110">
        <v>1.8693246299999999</v>
      </c>
      <c r="K24" s="110">
        <v>19.227402849999994</v>
      </c>
      <c r="L24" s="381">
        <v>74.61887731000003</v>
      </c>
      <c r="M24" s="110">
        <f t="shared" si="2"/>
        <v>67901.619528779891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23836.971656559996</v>
      </c>
      <c r="E25" s="110">
        <v>1565.0195116699999</v>
      </c>
      <c r="F25" s="110">
        <v>0.84151082999999993</v>
      </c>
      <c r="G25" s="110">
        <v>7.2684195500000017</v>
      </c>
      <c r="H25" s="110">
        <v>7.0511878100000001</v>
      </c>
      <c r="I25" s="110">
        <v>0.11351843</v>
      </c>
      <c r="J25" s="110">
        <v>2.1209600000000003E-3</v>
      </c>
      <c r="K25" s="110">
        <v>0.38534212000000001</v>
      </c>
      <c r="L25" s="381">
        <v>0.95114244000000003</v>
      </c>
      <c r="M25" s="110">
        <f t="shared" si="2"/>
        <v>25418.604410370001</v>
      </c>
      <c r="N25" s="26"/>
      <c r="P25" s="199"/>
    </row>
    <row r="26" spans="1:16" s="14" customFormat="1" ht="18" customHeight="1">
      <c r="A26" s="27"/>
      <c r="B26" s="467" t="s">
        <v>332</v>
      </c>
      <c r="C26" s="469"/>
      <c r="D26" s="468">
        <f t="shared" ref="D26:M26" si="6">D27+D28</f>
        <v>157877.18696817008</v>
      </c>
      <c r="E26" s="468">
        <f t="shared" si="6"/>
        <v>14863.803567649997</v>
      </c>
      <c r="F26" s="468">
        <f t="shared" si="6"/>
        <v>0</v>
      </c>
      <c r="G26" s="468">
        <f t="shared" si="6"/>
        <v>0</v>
      </c>
      <c r="H26" s="468">
        <f t="shared" si="6"/>
        <v>0</v>
      </c>
      <c r="I26" s="468">
        <f t="shared" si="6"/>
        <v>0</v>
      </c>
      <c r="J26" s="468">
        <f t="shared" si="6"/>
        <v>0</v>
      </c>
      <c r="K26" s="468">
        <f t="shared" si="6"/>
        <v>0</v>
      </c>
      <c r="L26" s="468">
        <f t="shared" si="6"/>
        <v>21.406933540000001</v>
      </c>
      <c r="M26" s="468">
        <f t="shared" si="6"/>
        <v>172762.39746936012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157877.08596425009</v>
      </c>
      <c r="E27" s="120">
        <v>14863.442041649996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1">
        <v>21.406933540000001</v>
      </c>
      <c r="M27" s="110">
        <f t="shared" si="2"/>
        <v>172761.93493944011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0.10100392</v>
      </c>
      <c r="E28" s="110">
        <v>0.36152599999999996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1">
        <v>0</v>
      </c>
      <c r="M28" s="110">
        <f t="shared" si="2"/>
        <v>0.46252991999999993</v>
      </c>
      <c r="N28" s="26"/>
    </row>
    <row r="29" spans="1:16" s="14" customFormat="1" ht="20.25" customHeight="1">
      <c r="A29" s="29"/>
      <c r="B29" s="12" t="s">
        <v>19</v>
      </c>
      <c r="C29" s="12"/>
      <c r="D29" s="394">
        <f t="shared" ref="D29:L29" si="7">D26+D13</f>
        <v>614211.44123521959</v>
      </c>
      <c r="E29" s="394">
        <f t="shared" si="7"/>
        <v>37526.864274210027</v>
      </c>
      <c r="F29" s="394">
        <f t="shared" si="7"/>
        <v>175.74197367000002</v>
      </c>
      <c r="G29" s="394">
        <f t="shared" si="7"/>
        <v>210.04974967999993</v>
      </c>
      <c r="H29" s="394">
        <f t="shared" si="7"/>
        <v>130.18250303000013</v>
      </c>
      <c r="I29" s="394">
        <f t="shared" si="7"/>
        <v>20.601201959999994</v>
      </c>
      <c r="J29" s="394">
        <f t="shared" si="7"/>
        <v>2.9219825699999999</v>
      </c>
      <c r="K29" s="394">
        <f t="shared" si="7"/>
        <v>19.807525019999993</v>
      </c>
      <c r="L29" s="394">
        <f t="shared" si="7"/>
        <v>138.80828515000005</v>
      </c>
      <c r="M29" s="110">
        <f t="shared" si="2"/>
        <v>652436.41873050958</v>
      </c>
      <c r="N29" s="26"/>
      <c r="P29" s="199"/>
    </row>
    <row r="30" spans="1:16" s="14" customFormat="1" ht="18" customHeight="1">
      <c r="A30" s="29"/>
      <c r="B30" s="12"/>
      <c r="C30" s="42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7" t="s">
        <v>331</v>
      </c>
      <c r="C32" s="469"/>
      <c r="D32" s="468">
        <f t="shared" ref="D32:M32" si="8">D33+D36+D39+D42</f>
        <v>9476.5377948699952</v>
      </c>
      <c r="E32" s="468">
        <f t="shared" si="8"/>
        <v>1718.0907103100001</v>
      </c>
      <c r="F32" s="468">
        <f t="shared" si="8"/>
        <v>35.366923570000004</v>
      </c>
      <c r="G32" s="468">
        <f t="shared" si="8"/>
        <v>28.796703670000007</v>
      </c>
      <c r="H32" s="468">
        <f t="shared" si="8"/>
        <v>7.28383029</v>
      </c>
      <c r="I32" s="468">
        <f t="shared" si="8"/>
        <v>0</v>
      </c>
      <c r="J32" s="468">
        <f t="shared" si="8"/>
        <v>0.14947247</v>
      </c>
      <c r="K32" s="468">
        <f t="shared" si="8"/>
        <v>6.7254508299999998</v>
      </c>
      <c r="L32" s="468">
        <f t="shared" si="8"/>
        <v>13.966274910000001</v>
      </c>
      <c r="M32" s="468">
        <f t="shared" si="8"/>
        <v>11286.917160919995</v>
      </c>
      <c r="N32" s="26"/>
    </row>
    <row r="33" spans="1:14" s="14" customFormat="1" ht="18" customHeight="1">
      <c r="A33" s="29"/>
      <c r="B33" s="12" t="s">
        <v>14</v>
      </c>
      <c r="C33" s="200"/>
      <c r="D33" s="394">
        <f t="shared" ref="D33:M33" si="9">SUM(D34:D35)</f>
        <v>1856.3624780399998</v>
      </c>
      <c r="E33" s="394">
        <f t="shared" si="9"/>
        <v>233.91427895000004</v>
      </c>
      <c r="F33" s="394">
        <f t="shared" si="9"/>
        <v>15.210164069999999</v>
      </c>
      <c r="G33" s="394">
        <f t="shared" si="9"/>
        <v>2.1428080299999999</v>
      </c>
      <c r="H33" s="394">
        <f t="shared" si="9"/>
        <v>0</v>
      </c>
      <c r="I33" s="394">
        <f t="shared" si="9"/>
        <v>0</v>
      </c>
      <c r="J33" s="394">
        <f t="shared" si="9"/>
        <v>0</v>
      </c>
      <c r="K33" s="394">
        <f t="shared" si="9"/>
        <v>0</v>
      </c>
      <c r="L33" s="394">
        <f t="shared" si="9"/>
        <v>0</v>
      </c>
      <c r="M33" s="394">
        <f t="shared" si="9"/>
        <v>2107.6297290899997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169.12286048999991</v>
      </c>
      <c r="E34" s="120">
        <v>17.018367920000003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1">
        <v>0</v>
      </c>
      <c r="M34" s="110">
        <f>SUM(D34:L34)</f>
        <v>186.14122840999991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1687.2396175499998</v>
      </c>
      <c r="E35" s="110">
        <v>216.89591103000004</v>
      </c>
      <c r="F35" s="110">
        <v>15.210164069999999</v>
      </c>
      <c r="G35" s="110">
        <v>2.1428080299999999</v>
      </c>
      <c r="H35" s="110">
        <v>0</v>
      </c>
      <c r="I35" s="110">
        <v>0</v>
      </c>
      <c r="J35" s="110">
        <v>0</v>
      </c>
      <c r="K35" s="110">
        <v>0</v>
      </c>
      <c r="L35" s="381">
        <v>0</v>
      </c>
      <c r="M35" s="110">
        <f>SUM(D35:L35)</f>
        <v>1921.4885006799998</v>
      </c>
      <c r="N35" s="26"/>
    </row>
    <row r="36" spans="1:14" s="14" customFormat="1" ht="18" customHeight="1">
      <c r="A36" s="29"/>
      <c r="B36" s="12" t="s">
        <v>329</v>
      </c>
      <c r="C36" s="200"/>
      <c r="D36" s="394">
        <f t="shared" ref="D36:L36" si="10">SUM(D37:D38)</f>
        <v>3051.4080781299976</v>
      </c>
      <c r="E36" s="394">
        <f t="shared" si="10"/>
        <v>86.749398310000004</v>
      </c>
      <c r="F36" s="394">
        <f t="shared" si="10"/>
        <v>6.0485850000000001E-2</v>
      </c>
      <c r="G36" s="394">
        <f t="shared" si="10"/>
        <v>0</v>
      </c>
      <c r="H36" s="394">
        <f t="shared" si="10"/>
        <v>0</v>
      </c>
      <c r="I36" s="394">
        <f t="shared" si="10"/>
        <v>0</v>
      </c>
      <c r="J36" s="394">
        <f t="shared" si="10"/>
        <v>0</v>
      </c>
      <c r="K36" s="394">
        <f t="shared" si="10"/>
        <v>0</v>
      </c>
      <c r="L36" s="394">
        <f t="shared" si="10"/>
        <v>0</v>
      </c>
      <c r="M36" s="110">
        <f>SUM(D36:L36)</f>
        <v>3138.2179622899976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106.72180671999999</v>
      </c>
      <c r="E37" s="120">
        <v>12.582830480000002</v>
      </c>
      <c r="F37" s="120">
        <v>6.0485850000000001E-2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1">
        <v>0</v>
      </c>
      <c r="M37" s="110">
        <f>SUM(D37:L37)</f>
        <v>119.36512304999999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2944.6862714099975</v>
      </c>
      <c r="E38" s="110">
        <v>74.166567830000005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1">
        <v>0</v>
      </c>
      <c r="M38" s="110">
        <f>SUM(D38:L38)</f>
        <v>3018.8528392399976</v>
      </c>
      <c r="N38" s="26"/>
    </row>
    <row r="39" spans="1:14" s="14" customFormat="1" ht="18" customHeight="1">
      <c r="A39" s="30"/>
      <c r="B39" s="12" t="s">
        <v>17</v>
      </c>
      <c r="C39" s="200"/>
      <c r="D39" s="394">
        <f t="shared" ref="D39:M39" si="11">SUM(D40:D41)</f>
        <v>61.457641339999995</v>
      </c>
      <c r="E39" s="394">
        <f t="shared" si="11"/>
        <v>0</v>
      </c>
      <c r="F39" s="394">
        <f t="shared" si="11"/>
        <v>0</v>
      </c>
      <c r="G39" s="394">
        <f t="shared" si="11"/>
        <v>0</v>
      </c>
      <c r="H39" s="394">
        <f t="shared" si="11"/>
        <v>0</v>
      </c>
      <c r="I39" s="394">
        <f t="shared" si="11"/>
        <v>0</v>
      </c>
      <c r="J39" s="394">
        <f t="shared" si="11"/>
        <v>0</v>
      </c>
      <c r="K39" s="394">
        <f t="shared" si="11"/>
        <v>0</v>
      </c>
      <c r="L39" s="394">
        <f t="shared" si="11"/>
        <v>0</v>
      </c>
      <c r="M39" s="394">
        <f t="shared" si="11"/>
        <v>61.457641339999995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61.457641339999995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1">
        <v>0</v>
      </c>
      <c r="M41" s="110">
        <f>SUM(D41:L41)</f>
        <v>61.457641339999995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4507.3095973599975</v>
      </c>
      <c r="E42" s="110">
        <f t="shared" si="12"/>
        <v>1397.4270330500001</v>
      </c>
      <c r="F42" s="110">
        <f t="shared" si="12"/>
        <v>20.096273650000004</v>
      </c>
      <c r="G42" s="110">
        <f t="shared" si="12"/>
        <v>26.653895640000005</v>
      </c>
      <c r="H42" s="110">
        <f t="shared" si="12"/>
        <v>7.28383029</v>
      </c>
      <c r="I42" s="110">
        <f t="shared" si="12"/>
        <v>0</v>
      </c>
      <c r="J42" s="110">
        <f t="shared" si="12"/>
        <v>0.14947247</v>
      </c>
      <c r="K42" s="110">
        <f t="shared" si="12"/>
        <v>6.7254508299999998</v>
      </c>
      <c r="L42" s="381">
        <f t="shared" si="12"/>
        <v>13.966274910000001</v>
      </c>
      <c r="M42" s="110">
        <f>SUM(D42:L42)</f>
        <v>5979.611828199997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3421.0706302099975</v>
      </c>
      <c r="E43" s="110">
        <v>1353.8349295300002</v>
      </c>
      <c r="F43" s="110">
        <v>20.096273650000004</v>
      </c>
      <c r="G43" s="110">
        <v>26.653895640000005</v>
      </c>
      <c r="H43" s="110">
        <v>7.28383029</v>
      </c>
      <c r="I43" s="110">
        <v>0</v>
      </c>
      <c r="J43" s="110">
        <v>0.14947247</v>
      </c>
      <c r="K43" s="110">
        <v>6.7254508299999998</v>
      </c>
      <c r="L43" s="381">
        <v>13.966274910000001</v>
      </c>
      <c r="M43" s="110">
        <f>SUM(D43:L43)</f>
        <v>4849.7807575299967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1086.2389671500002</v>
      </c>
      <c r="E44" s="110">
        <v>43.592103520000002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1">
        <v>0</v>
      </c>
      <c r="M44" s="110">
        <f>SUM(D44:L44)</f>
        <v>1129.8310706700001</v>
      </c>
      <c r="N44" s="26"/>
    </row>
    <row r="45" spans="1:14" s="14" customFormat="1" ht="18" customHeight="1">
      <c r="A45" s="27"/>
      <c r="B45" s="467" t="s">
        <v>332</v>
      </c>
      <c r="C45" s="469"/>
      <c r="D45" s="468">
        <f t="shared" ref="D45:M45" si="13">D46+D47</f>
        <v>6208.520579100018</v>
      </c>
      <c r="E45" s="468">
        <f t="shared" si="13"/>
        <v>63.719092989999922</v>
      </c>
      <c r="F45" s="468">
        <f t="shared" si="13"/>
        <v>0</v>
      </c>
      <c r="G45" s="468">
        <f t="shared" si="13"/>
        <v>0</v>
      </c>
      <c r="H45" s="468">
        <f t="shared" si="13"/>
        <v>0</v>
      </c>
      <c r="I45" s="468">
        <f t="shared" si="13"/>
        <v>0</v>
      </c>
      <c r="J45" s="468">
        <f t="shared" si="13"/>
        <v>0</v>
      </c>
      <c r="K45" s="468">
        <f t="shared" si="13"/>
        <v>0</v>
      </c>
      <c r="L45" s="468">
        <f t="shared" si="13"/>
        <v>0</v>
      </c>
      <c r="M45" s="468">
        <f t="shared" si="13"/>
        <v>6272.2396720900178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5918.2076645000179</v>
      </c>
      <c r="E46" s="120">
        <v>63.719092989999922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1">
        <v>0</v>
      </c>
      <c r="M46" s="110">
        <f>SUM(D46:L46)</f>
        <v>5981.9267574900177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290.3129146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1">
        <v>0</v>
      </c>
      <c r="M47" s="110">
        <f>SUM(D47:L47)</f>
        <v>290.3129146</v>
      </c>
      <c r="N47" s="26"/>
    </row>
    <row r="48" spans="1:14" s="14" customFormat="1" ht="18.75" customHeight="1">
      <c r="A48" s="29"/>
      <c r="B48" s="12" t="s">
        <v>19</v>
      </c>
      <c r="C48" s="12"/>
      <c r="D48" s="394">
        <f t="shared" ref="D48:L48" si="14">D45+D32</f>
        <v>15685.058373970012</v>
      </c>
      <c r="E48" s="394">
        <f t="shared" si="14"/>
        <v>1781.8098033000001</v>
      </c>
      <c r="F48" s="394">
        <f t="shared" si="14"/>
        <v>35.366923570000004</v>
      </c>
      <c r="G48" s="394">
        <f t="shared" si="14"/>
        <v>28.796703670000007</v>
      </c>
      <c r="H48" s="394">
        <f t="shared" si="14"/>
        <v>7.28383029</v>
      </c>
      <c r="I48" s="394">
        <f t="shared" si="14"/>
        <v>0</v>
      </c>
      <c r="J48" s="394">
        <f t="shared" si="14"/>
        <v>0.14947247</v>
      </c>
      <c r="K48" s="394">
        <f t="shared" si="14"/>
        <v>6.7254508299999998</v>
      </c>
      <c r="L48" s="394">
        <f t="shared" si="14"/>
        <v>13.966274910000001</v>
      </c>
      <c r="M48" s="110">
        <f>SUM(D48:L48)</f>
        <v>17559.156833010009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360.2952246100001</v>
      </c>
      <c r="E50" s="111">
        <v>231.01321197999999</v>
      </c>
      <c r="F50" s="111">
        <v>0</v>
      </c>
      <c r="G50" s="111">
        <v>3.4888223100000002</v>
      </c>
      <c r="H50" s="111">
        <v>0</v>
      </c>
      <c r="I50" s="111">
        <v>0</v>
      </c>
      <c r="J50" s="111">
        <v>0</v>
      </c>
      <c r="K50" s="111">
        <v>0</v>
      </c>
      <c r="L50" s="111">
        <v>0.78438721</v>
      </c>
      <c r="M50" s="110">
        <f>SUM(D50:L50)</f>
        <v>595.58164611000018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13858.794978299877</v>
      </c>
      <c r="E51" s="111">
        <v>1460.2249961199993</v>
      </c>
      <c r="F51" s="111">
        <v>35.366923570000012</v>
      </c>
      <c r="G51" s="111">
        <v>25.307881360000007</v>
      </c>
      <c r="H51" s="111">
        <v>7.28383029</v>
      </c>
      <c r="I51" s="111">
        <v>0</v>
      </c>
      <c r="J51" s="111">
        <v>0.14947247</v>
      </c>
      <c r="K51" s="111">
        <v>6.7254508299999998</v>
      </c>
      <c r="L51" s="111">
        <v>13.181887700000001</v>
      </c>
      <c r="M51" s="110">
        <f>SUM(D51:L51)</f>
        <v>15407.035420639877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1465.9681710600003</v>
      </c>
      <c r="E52" s="111">
        <v>90.571595200000004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1556.5397662600003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7" t="s">
        <v>331</v>
      </c>
      <c r="C55" s="469"/>
      <c r="D55" s="468">
        <f t="shared" ref="D55:M55" si="15">D56+D59+D62+D65</f>
        <v>368412.82366443996</v>
      </c>
      <c r="E55" s="468">
        <f t="shared" si="15"/>
        <v>29477.364436099957</v>
      </c>
      <c r="F55" s="468">
        <f t="shared" si="15"/>
        <v>0.51386504</v>
      </c>
      <c r="G55" s="468">
        <f t="shared" si="15"/>
        <v>123.71706899</v>
      </c>
      <c r="H55" s="468">
        <f t="shared" si="15"/>
        <v>6.8136278700000013</v>
      </c>
      <c r="I55" s="468">
        <f t="shared" si="15"/>
        <v>0</v>
      </c>
      <c r="J55" s="468">
        <f t="shared" si="15"/>
        <v>7.3692229999999997E-2</v>
      </c>
      <c r="K55" s="468">
        <f t="shared" si="15"/>
        <v>1.05959414</v>
      </c>
      <c r="L55" s="468">
        <f t="shared" si="15"/>
        <v>0</v>
      </c>
      <c r="M55" s="468">
        <f t="shared" si="15"/>
        <v>398022.36594880989</v>
      </c>
      <c r="N55" s="26"/>
    </row>
    <row r="56" spans="1:24" s="14" customFormat="1" ht="18" customHeight="1">
      <c r="A56" s="29"/>
      <c r="B56" s="12" t="s">
        <v>14</v>
      </c>
      <c r="C56" s="200"/>
      <c r="D56" s="394">
        <f t="shared" ref="D56:M56" si="16">SUM(D57:D58)</f>
        <v>241661.6497133103</v>
      </c>
      <c r="E56" s="394">
        <f t="shared" si="16"/>
        <v>17340.880448279957</v>
      </c>
      <c r="F56" s="394">
        <f t="shared" si="16"/>
        <v>0.51386504</v>
      </c>
      <c r="G56" s="394">
        <f t="shared" si="16"/>
        <v>56.182529779999996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259059.22655641026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141228.31322261051</v>
      </c>
      <c r="E57" s="120">
        <v>16443.506990269958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1">
        <v>0</v>
      </c>
      <c r="M57" s="110">
        <f>SUM(D57:L57)</f>
        <v>157671.82021288047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100433.3364906998</v>
      </c>
      <c r="E58" s="110">
        <v>897.37345801000038</v>
      </c>
      <c r="F58" s="110">
        <v>0.51386504</v>
      </c>
      <c r="G58" s="110">
        <v>56.182529779999996</v>
      </c>
      <c r="H58" s="110">
        <v>0</v>
      </c>
      <c r="I58" s="110">
        <v>0</v>
      </c>
      <c r="J58" s="110">
        <v>0</v>
      </c>
      <c r="K58" s="110">
        <v>0</v>
      </c>
      <c r="L58" s="381">
        <v>0</v>
      </c>
      <c r="M58" s="110">
        <f>SUM(D58:L58)</f>
        <v>101387.4063435298</v>
      </c>
      <c r="N58" s="26"/>
    </row>
    <row r="59" spans="1:24" s="14" customFormat="1" ht="18" customHeight="1">
      <c r="A59" s="30"/>
      <c r="B59" s="12" t="s">
        <v>329</v>
      </c>
      <c r="C59" s="200"/>
      <c r="D59" s="394">
        <f t="shared" ref="D59:L59" si="17">SUM(D60:D61)</f>
        <v>93581.053272659658</v>
      </c>
      <c r="E59" s="394">
        <f t="shared" si="17"/>
        <v>10747.404860789999</v>
      </c>
      <c r="F59" s="394">
        <f t="shared" si="17"/>
        <v>0</v>
      </c>
      <c r="G59" s="394">
        <f t="shared" si="17"/>
        <v>2.4194179099999999</v>
      </c>
      <c r="H59" s="394">
        <f t="shared" si="17"/>
        <v>0</v>
      </c>
      <c r="I59" s="394">
        <f t="shared" si="17"/>
        <v>0</v>
      </c>
      <c r="J59" s="394">
        <f t="shared" si="17"/>
        <v>0</v>
      </c>
      <c r="K59" s="394">
        <f t="shared" si="17"/>
        <v>0</v>
      </c>
      <c r="L59" s="394">
        <f t="shared" si="17"/>
        <v>0</v>
      </c>
      <c r="M59" s="110">
        <f>SUM(D59:L59)</f>
        <v>104330.87755135966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31315.677482299998</v>
      </c>
      <c r="E60" s="120">
        <v>6280.0181482599955</v>
      </c>
      <c r="F60" s="120">
        <v>0</v>
      </c>
      <c r="G60" s="120">
        <v>2.4194179099999999</v>
      </c>
      <c r="H60" s="120">
        <v>0</v>
      </c>
      <c r="I60" s="120">
        <v>0</v>
      </c>
      <c r="J60" s="120">
        <v>0</v>
      </c>
      <c r="K60" s="120">
        <v>0</v>
      </c>
      <c r="L60" s="381">
        <v>0</v>
      </c>
      <c r="M60" s="110">
        <f>SUM(D60:L60)</f>
        <v>37598.115048469997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62265.375790359656</v>
      </c>
      <c r="E61" s="110">
        <v>4467.386712530003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1">
        <v>0</v>
      </c>
      <c r="M61" s="110">
        <f>SUM(D61:L61)</f>
        <v>66732.762502889658</v>
      </c>
      <c r="N61" s="26"/>
    </row>
    <row r="62" spans="1:24" s="14" customFormat="1" ht="18" customHeight="1">
      <c r="A62" s="29"/>
      <c r="B62" s="12" t="s">
        <v>17</v>
      </c>
      <c r="C62" s="200"/>
      <c r="D62" s="394">
        <f t="shared" ref="D62:M62" si="18">SUM(D63:D64)</f>
        <v>15826.947086750002</v>
      </c>
      <c r="E62" s="394">
        <f t="shared" si="18"/>
        <v>0</v>
      </c>
      <c r="F62" s="394">
        <f t="shared" si="18"/>
        <v>0</v>
      </c>
      <c r="G62" s="394">
        <f t="shared" si="18"/>
        <v>0</v>
      </c>
      <c r="H62" s="394">
        <f t="shared" si="18"/>
        <v>0</v>
      </c>
      <c r="I62" s="394">
        <f t="shared" si="18"/>
        <v>0</v>
      </c>
      <c r="J62" s="394">
        <f t="shared" si="18"/>
        <v>0</v>
      </c>
      <c r="K62" s="394">
        <f t="shared" si="18"/>
        <v>0</v>
      </c>
      <c r="L62" s="394">
        <f t="shared" si="18"/>
        <v>0</v>
      </c>
      <c r="M62" s="394">
        <f t="shared" si="18"/>
        <v>15826.947086750002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4460.3760537700018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1">
        <v>0</v>
      </c>
      <c r="M63" s="110">
        <f>SUM(D63:L63)</f>
        <v>4460.3760537700018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11366.57103298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1">
        <v>0</v>
      </c>
      <c r="M64" s="110">
        <f>SUM(D64:L64)</f>
        <v>11366.57103298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17343.173591720006</v>
      </c>
      <c r="E65" s="110">
        <f t="shared" si="19"/>
        <v>1389.0791270299994</v>
      </c>
      <c r="F65" s="110">
        <f t="shared" si="19"/>
        <v>0</v>
      </c>
      <c r="G65" s="110">
        <f t="shared" si="19"/>
        <v>65.115121299999998</v>
      </c>
      <c r="H65" s="110">
        <f t="shared" si="19"/>
        <v>6.8136278700000013</v>
      </c>
      <c r="I65" s="110">
        <f t="shared" si="19"/>
        <v>0</v>
      </c>
      <c r="J65" s="110">
        <f t="shared" si="19"/>
        <v>7.3692229999999997E-2</v>
      </c>
      <c r="K65" s="110">
        <f t="shared" si="19"/>
        <v>1.05959414</v>
      </c>
      <c r="L65" s="381">
        <f t="shared" si="19"/>
        <v>0</v>
      </c>
      <c r="M65" s="110">
        <f>SUM(D65:L65)</f>
        <v>18805.314754290004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3487.7533970099989</v>
      </c>
      <c r="E66" s="110">
        <v>1381.1726523699995</v>
      </c>
      <c r="F66" s="110">
        <v>0</v>
      </c>
      <c r="G66" s="110">
        <v>65.115121299999998</v>
      </c>
      <c r="H66" s="110">
        <v>6.8136278700000013</v>
      </c>
      <c r="I66" s="110">
        <v>0</v>
      </c>
      <c r="J66" s="110">
        <v>7.3692229999999997E-2</v>
      </c>
      <c r="K66" s="110">
        <v>1.05959414</v>
      </c>
      <c r="L66" s="381">
        <v>0</v>
      </c>
      <c r="M66" s="110">
        <f>SUM(D66:L66)</f>
        <v>4941.988084919999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13855.420194710008</v>
      </c>
      <c r="E67" s="110">
        <v>7.9064746600000015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1">
        <v>0</v>
      </c>
      <c r="M67" s="110">
        <f>SUM(D67:L67)</f>
        <v>13863.326669370008</v>
      </c>
      <c r="N67" s="26"/>
    </row>
    <row r="68" spans="1:28" s="14" customFormat="1" ht="18" customHeight="1">
      <c r="A68" s="29"/>
      <c r="B68" s="467" t="s">
        <v>332</v>
      </c>
      <c r="C68" s="469"/>
      <c r="D68" s="468">
        <f t="shared" ref="D68:M68" si="20">D69+D70</f>
        <v>129345.09451340002</v>
      </c>
      <c r="E68" s="468">
        <f t="shared" si="20"/>
        <v>33130.178860619999</v>
      </c>
      <c r="F68" s="468">
        <f t="shared" si="20"/>
        <v>0</v>
      </c>
      <c r="G68" s="468">
        <f t="shared" si="20"/>
        <v>0</v>
      </c>
      <c r="H68" s="468">
        <f t="shared" si="20"/>
        <v>0</v>
      </c>
      <c r="I68" s="468">
        <f t="shared" si="20"/>
        <v>0</v>
      </c>
      <c r="J68" s="468">
        <f t="shared" si="20"/>
        <v>0</v>
      </c>
      <c r="K68" s="468">
        <f t="shared" si="20"/>
        <v>0</v>
      </c>
      <c r="L68" s="468">
        <f t="shared" si="20"/>
        <v>0</v>
      </c>
      <c r="M68" s="468">
        <f t="shared" si="20"/>
        <v>162475.27337402001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129345.09451340002</v>
      </c>
      <c r="E69" s="120">
        <v>33130.178860619999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1">
        <v>0</v>
      </c>
      <c r="M69" s="110">
        <f>SUM(D69:L69)</f>
        <v>162475.27337402001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1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4">
        <f t="shared" ref="D71:L71" si="21">D68+D55</f>
        <v>497757.91817783995</v>
      </c>
      <c r="E71" s="394">
        <f t="shared" si="21"/>
        <v>62607.543296719959</v>
      </c>
      <c r="F71" s="394">
        <f t="shared" si="21"/>
        <v>0.51386504</v>
      </c>
      <c r="G71" s="394">
        <f t="shared" si="21"/>
        <v>123.71706899</v>
      </c>
      <c r="H71" s="394">
        <f t="shared" si="21"/>
        <v>6.8136278700000013</v>
      </c>
      <c r="I71" s="394">
        <f t="shared" si="21"/>
        <v>0</v>
      </c>
      <c r="J71" s="394">
        <f t="shared" si="21"/>
        <v>7.3692229999999997E-2</v>
      </c>
      <c r="K71" s="394">
        <f t="shared" si="21"/>
        <v>1.05959414</v>
      </c>
      <c r="L71" s="394">
        <f t="shared" si="21"/>
        <v>0</v>
      </c>
      <c r="M71" s="110">
        <f>SUM(D71:L71)</f>
        <v>560497.63932283013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489420.71429813805</v>
      </c>
      <c r="E73" s="111">
        <v>62353.257669360115</v>
      </c>
      <c r="F73" s="111">
        <v>0.25599007000000001</v>
      </c>
      <c r="G73" s="111">
        <v>76.778131819999984</v>
      </c>
      <c r="H73" s="111">
        <v>3.4024267699999999</v>
      </c>
      <c r="I73" s="111">
        <v>0</v>
      </c>
      <c r="J73" s="111">
        <v>0</v>
      </c>
      <c r="K73" s="111">
        <v>0.52922859999999994</v>
      </c>
      <c r="L73" s="111">
        <v>0</v>
      </c>
      <c r="M73" s="110">
        <f>SUM(D73:L73)</f>
        <v>551854.93774475821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8177.0205083299979</v>
      </c>
      <c r="E74" s="111">
        <v>204.57421841999994</v>
      </c>
      <c r="F74" s="111">
        <v>0.25787496999999998</v>
      </c>
      <c r="G74" s="111">
        <v>46.938937170000017</v>
      </c>
      <c r="H74" s="111">
        <v>3.4112011</v>
      </c>
      <c r="I74" s="111">
        <v>0</v>
      </c>
      <c r="J74" s="111">
        <v>7.3692229999999997E-2</v>
      </c>
      <c r="K74" s="111">
        <v>0.53036554000000002</v>
      </c>
      <c r="L74" s="111">
        <v>0</v>
      </c>
      <c r="M74" s="110">
        <f>SUM(D74:L74)</f>
        <v>8432.8067977599985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160.18337136999997</v>
      </c>
      <c r="E75" s="123">
        <v>49.711408939999998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2">
        <f>SUM(D75:L75)</f>
        <v>209.89478030999999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6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70">
        <v>39337.386435185188</v>
      </c>
      <c r="B2" s="770"/>
      <c r="C2" s="77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69"/>
      <c r="C3" s="76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0"/>
      <c r="J4" s="134"/>
      <c r="K4" s="134"/>
      <c r="L4" s="134"/>
      <c r="M4" s="133"/>
    </row>
    <row r="5" spans="1:17" s="5" customFormat="1" ht="31.5" customHeight="1">
      <c r="A5" s="10"/>
      <c r="B5" s="769"/>
      <c r="C5" s="76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69"/>
      <c r="C6" s="769"/>
      <c r="D6" s="138"/>
      <c r="E6" s="140"/>
      <c r="F6" s="140"/>
      <c r="G6" s="140"/>
      <c r="H6" s="145" t="str">
        <f>'A1'!I7</f>
        <v>Turnover in nominal or notional principal amounts in August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69"/>
      <c r="C7" s="76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7" s="14" customFormat="1" ht="18" customHeight="1">
      <c r="A12" s="27"/>
      <c r="B12" s="28" t="s">
        <v>59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7" s="14" customFormat="1" ht="18" customHeight="1">
      <c r="A13" s="27"/>
      <c r="B13" s="467" t="s">
        <v>331</v>
      </c>
      <c r="C13" s="469"/>
      <c r="D13" s="468">
        <f>D14+D17+D20+D23</f>
        <v>120959.58578382994</v>
      </c>
      <c r="E13" s="468">
        <f t="shared" ref="E13:L13" si="0">E14+E17+E20+E23</f>
        <v>2457.4902259599999</v>
      </c>
      <c r="F13" s="468">
        <f t="shared" si="0"/>
        <v>9520.1961532999994</v>
      </c>
      <c r="G13" s="468">
        <f t="shared" si="0"/>
        <v>1702.7112659199993</v>
      </c>
      <c r="H13" s="468">
        <f t="shared" si="0"/>
        <v>1160.77912436</v>
      </c>
      <c r="I13" s="468">
        <f t="shared" si="0"/>
        <v>3496.8020357200007</v>
      </c>
      <c r="J13" s="468">
        <f t="shared" si="0"/>
        <v>70.280991479999997</v>
      </c>
      <c r="K13" s="468">
        <f t="shared" si="0"/>
        <v>759.08380758999988</v>
      </c>
      <c r="L13" s="468">
        <f t="shared" si="0"/>
        <v>140126.92938815994</v>
      </c>
    </row>
    <row r="14" spans="1:17" s="14" customFormat="1" ht="18" customHeight="1">
      <c r="A14" s="29"/>
      <c r="B14" s="12" t="s">
        <v>14</v>
      </c>
      <c r="C14" s="200"/>
      <c r="D14" s="394">
        <f t="shared" ref="D14:L14" si="1">SUM(D15:D16)</f>
        <v>71930.07723727003</v>
      </c>
      <c r="E14" s="394">
        <f t="shared" si="1"/>
        <v>539.0414694899996</v>
      </c>
      <c r="F14" s="394">
        <f t="shared" si="1"/>
        <v>5303.3840874799989</v>
      </c>
      <c r="G14" s="394">
        <f t="shared" si="1"/>
        <v>832.34211724999943</v>
      </c>
      <c r="H14" s="394">
        <f t="shared" si="1"/>
        <v>491.40629111999988</v>
      </c>
      <c r="I14" s="394">
        <f t="shared" si="1"/>
        <v>1785.0481716000006</v>
      </c>
      <c r="J14" s="394">
        <f t="shared" si="1"/>
        <v>47.321960919999995</v>
      </c>
      <c r="K14" s="394">
        <f t="shared" si="1"/>
        <v>229.47656583999989</v>
      </c>
      <c r="L14" s="394">
        <f t="shared" si="1"/>
        <v>81158.097900970024</v>
      </c>
    </row>
    <row r="15" spans="1:17" s="14" customFormat="1" ht="18" customHeight="1">
      <c r="A15" s="30"/>
      <c r="B15" s="31" t="s">
        <v>15</v>
      </c>
      <c r="C15" s="200"/>
      <c r="D15" s="120">
        <v>11643.387372070012</v>
      </c>
      <c r="E15" s="120">
        <v>86.868972379999988</v>
      </c>
      <c r="F15" s="120">
        <v>393.79655386999963</v>
      </c>
      <c r="G15" s="120">
        <v>75.458382099999966</v>
      </c>
      <c r="H15" s="120">
        <v>72.457002700000004</v>
      </c>
      <c r="I15" s="120">
        <v>522.28852339000014</v>
      </c>
      <c r="J15" s="120">
        <v>5.4917822200000002</v>
      </c>
      <c r="K15" s="120">
        <v>25.574889749999986</v>
      </c>
      <c r="L15" s="120">
        <f>SUM(D15:K15)</f>
        <v>12825.323478480012</v>
      </c>
    </row>
    <row r="16" spans="1:17" s="14" customFormat="1" ht="18" customHeight="1">
      <c r="A16" s="30"/>
      <c r="B16" s="31" t="s">
        <v>16</v>
      </c>
      <c r="C16" s="200"/>
      <c r="D16" s="110">
        <v>60286.689865200016</v>
      </c>
      <c r="E16" s="110">
        <v>452.1724971099996</v>
      </c>
      <c r="F16" s="110">
        <v>4909.5875336099989</v>
      </c>
      <c r="G16" s="110">
        <v>756.88373514999944</v>
      </c>
      <c r="H16" s="110">
        <v>418.9492884199999</v>
      </c>
      <c r="I16" s="110">
        <v>1262.7596482100005</v>
      </c>
      <c r="J16" s="110">
        <v>41.830178699999998</v>
      </c>
      <c r="K16" s="110">
        <v>203.90167608999991</v>
      </c>
      <c r="L16" s="120">
        <f>SUM(D16:K16)</f>
        <v>68332.774422490009</v>
      </c>
    </row>
    <row r="17" spans="1:14" s="14" customFormat="1" ht="18" customHeight="1">
      <c r="A17" s="30"/>
      <c r="B17" s="12" t="s">
        <v>329</v>
      </c>
      <c r="C17" s="200"/>
      <c r="D17" s="394">
        <f t="shared" ref="D17:L17" si="2">SUM(D18:D19)</f>
        <v>33005.540899959931</v>
      </c>
      <c r="E17" s="394">
        <f t="shared" si="2"/>
        <v>427.62807326000018</v>
      </c>
      <c r="F17" s="394">
        <f t="shared" si="2"/>
        <v>2831.6218161099996</v>
      </c>
      <c r="G17" s="394">
        <f t="shared" si="2"/>
        <v>609.63944661999983</v>
      </c>
      <c r="H17" s="394">
        <f t="shared" si="2"/>
        <v>337.52558164999988</v>
      </c>
      <c r="I17" s="394">
        <f t="shared" si="2"/>
        <v>813.37623832999975</v>
      </c>
      <c r="J17" s="394">
        <f t="shared" si="2"/>
        <v>7.4074810299999996</v>
      </c>
      <c r="K17" s="394">
        <f t="shared" si="2"/>
        <v>380.15626765000002</v>
      </c>
      <c r="L17" s="394">
        <f t="shared" si="2"/>
        <v>38412.895804609936</v>
      </c>
    </row>
    <row r="18" spans="1:14" s="14" customFormat="1" ht="18" customHeight="1">
      <c r="A18" s="30"/>
      <c r="B18" s="31" t="s">
        <v>15</v>
      </c>
      <c r="C18" s="200"/>
      <c r="D18" s="120">
        <v>9207.3783196499935</v>
      </c>
      <c r="E18" s="120">
        <v>22.013314419999993</v>
      </c>
      <c r="F18" s="120">
        <v>608.63533485000039</v>
      </c>
      <c r="G18" s="120">
        <v>168.88974254000004</v>
      </c>
      <c r="H18" s="120">
        <v>8.9898716400000005</v>
      </c>
      <c r="I18" s="120">
        <v>42.071572140000001</v>
      </c>
      <c r="J18" s="120">
        <v>1.0150412900000001</v>
      </c>
      <c r="K18" s="120">
        <v>32.800134679999992</v>
      </c>
      <c r="L18" s="120">
        <f>SUM(D18:K18)</f>
        <v>10091.793331209994</v>
      </c>
    </row>
    <row r="19" spans="1:14" s="14" customFormat="1" ht="18" customHeight="1">
      <c r="A19" s="30"/>
      <c r="B19" s="31" t="s">
        <v>16</v>
      </c>
      <c r="C19" s="200"/>
      <c r="D19" s="110">
        <v>23798.162580309941</v>
      </c>
      <c r="E19" s="110">
        <v>405.61475884000021</v>
      </c>
      <c r="F19" s="110">
        <v>2222.9864812599994</v>
      </c>
      <c r="G19" s="110">
        <v>440.74970407999979</v>
      </c>
      <c r="H19" s="110">
        <v>328.53571000999989</v>
      </c>
      <c r="I19" s="110">
        <v>771.30466618999969</v>
      </c>
      <c r="J19" s="110">
        <v>6.3924397399999995</v>
      </c>
      <c r="K19" s="110">
        <v>347.35613297000003</v>
      </c>
      <c r="L19" s="120">
        <f>SUM(D19:K19)</f>
        <v>28321.102473399944</v>
      </c>
    </row>
    <row r="20" spans="1:14" s="14" customFormat="1" ht="18" customHeight="1">
      <c r="A20" s="30"/>
      <c r="B20" s="12" t="s">
        <v>17</v>
      </c>
      <c r="C20" s="200"/>
      <c r="D20" s="394">
        <f t="shared" ref="D20:L20" si="3">SUM(D21:D22)</f>
        <v>1719.9648275400002</v>
      </c>
      <c r="E20" s="394">
        <f t="shared" si="3"/>
        <v>0</v>
      </c>
      <c r="F20" s="394">
        <f t="shared" si="3"/>
        <v>74.449385280000016</v>
      </c>
      <c r="G20" s="394">
        <f t="shared" si="3"/>
        <v>0</v>
      </c>
      <c r="H20" s="394">
        <f t="shared" si="3"/>
        <v>2.53427895</v>
      </c>
      <c r="I20" s="394">
        <f t="shared" si="3"/>
        <v>116.0800364</v>
      </c>
      <c r="J20" s="394">
        <f t="shared" si="3"/>
        <v>0.70125585999999995</v>
      </c>
      <c r="K20" s="394">
        <f t="shared" si="3"/>
        <v>4.9442560000000003E-2</v>
      </c>
      <c r="L20" s="394">
        <f t="shared" si="3"/>
        <v>1913.7792265900005</v>
      </c>
    </row>
    <row r="21" spans="1:14" s="14" customFormat="1" ht="18" customHeight="1">
      <c r="A21" s="30"/>
      <c r="B21" s="31" t="s">
        <v>15</v>
      </c>
      <c r="C21" s="200"/>
      <c r="D21" s="110">
        <v>17.803228179999998</v>
      </c>
      <c r="E21" s="110">
        <v>0</v>
      </c>
      <c r="F21" s="110">
        <v>0.11238284</v>
      </c>
      <c r="G21" s="110">
        <v>0</v>
      </c>
      <c r="H21" s="110">
        <v>8.4609200000000002E-3</v>
      </c>
      <c r="I21" s="110">
        <v>0</v>
      </c>
      <c r="J21" s="110">
        <v>0</v>
      </c>
      <c r="K21" s="110">
        <v>7.3110600000000003E-3</v>
      </c>
      <c r="L21" s="120">
        <f>SUM(D21:K21)</f>
        <v>17.931382999999997</v>
      </c>
    </row>
    <row r="22" spans="1:14" s="14" customFormat="1" ht="18" customHeight="1">
      <c r="A22" s="30"/>
      <c r="B22" s="31" t="s">
        <v>16</v>
      </c>
      <c r="C22" s="200"/>
      <c r="D22" s="110">
        <v>1702.1615993600003</v>
      </c>
      <c r="E22" s="110">
        <v>0</v>
      </c>
      <c r="F22" s="110">
        <v>74.33700244000002</v>
      </c>
      <c r="G22" s="110">
        <v>0</v>
      </c>
      <c r="H22" s="110">
        <v>2.5258180299999999</v>
      </c>
      <c r="I22" s="110">
        <v>116.0800364</v>
      </c>
      <c r="J22" s="110">
        <v>0.70125585999999995</v>
      </c>
      <c r="K22" s="110">
        <v>4.2131500000000002E-2</v>
      </c>
      <c r="L22" s="120">
        <f>SUM(D22:K22)</f>
        <v>1895.8478435900004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14304.002819059977</v>
      </c>
      <c r="E23" s="110">
        <f t="shared" si="4"/>
        <v>1490.82068321</v>
      </c>
      <c r="F23" s="110">
        <f t="shared" si="4"/>
        <v>1310.7408644300003</v>
      </c>
      <c r="G23" s="110">
        <f t="shared" si="4"/>
        <v>260.7297020499999</v>
      </c>
      <c r="H23" s="110">
        <f t="shared" si="4"/>
        <v>329.31297264000011</v>
      </c>
      <c r="I23" s="110">
        <f t="shared" si="4"/>
        <v>782.29758939000033</v>
      </c>
      <c r="J23" s="110">
        <f t="shared" si="4"/>
        <v>14.850293669999999</v>
      </c>
      <c r="K23" s="110">
        <f t="shared" si="4"/>
        <v>149.40153153999998</v>
      </c>
      <c r="L23" s="110">
        <f t="shared" si="4"/>
        <v>18642.156455989978</v>
      </c>
    </row>
    <row r="24" spans="1:14" s="14" customFormat="1" ht="18" customHeight="1">
      <c r="A24" s="30"/>
      <c r="B24" s="31" t="s">
        <v>15</v>
      </c>
      <c r="C24" s="200"/>
      <c r="D24" s="110">
        <v>6827.5696800399737</v>
      </c>
      <c r="E24" s="110">
        <v>93.737271640000003</v>
      </c>
      <c r="F24" s="110">
        <v>835.53491196000039</v>
      </c>
      <c r="G24" s="110">
        <v>147.13464038999993</v>
      </c>
      <c r="H24" s="110">
        <v>47.087271509999965</v>
      </c>
      <c r="I24" s="110">
        <v>352.97873129000038</v>
      </c>
      <c r="J24" s="110">
        <v>8.4637720699999992</v>
      </c>
      <c r="K24" s="110">
        <v>89.055693059999967</v>
      </c>
      <c r="L24" s="120">
        <f>SUM(D24:K24)</f>
        <v>8401.5619719599727</v>
      </c>
    </row>
    <row r="25" spans="1:14" s="14" customFormat="1" ht="18" customHeight="1">
      <c r="A25" s="30"/>
      <c r="B25" s="31" t="s">
        <v>16</v>
      </c>
      <c r="C25" s="200"/>
      <c r="D25" s="110">
        <v>7476.4331390200041</v>
      </c>
      <c r="E25" s="110">
        <v>1397.08341157</v>
      </c>
      <c r="F25" s="110">
        <v>475.20595246999994</v>
      </c>
      <c r="G25" s="110">
        <v>113.59506166</v>
      </c>
      <c r="H25" s="110">
        <v>282.22570113000012</v>
      </c>
      <c r="I25" s="110">
        <v>429.31885809999994</v>
      </c>
      <c r="J25" s="110">
        <v>6.3865215999999991</v>
      </c>
      <c r="K25" s="110">
        <v>60.345838480000019</v>
      </c>
      <c r="L25" s="120">
        <f>SUM(D25:K25)</f>
        <v>10240.594484030004</v>
      </c>
    </row>
    <row r="26" spans="1:14" s="14" customFormat="1" ht="18" customHeight="1">
      <c r="A26" s="29"/>
      <c r="B26" s="467" t="s">
        <v>332</v>
      </c>
      <c r="C26" s="469"/>
      <c r="D26" s="468">
        <f>D27+D28</f>
        <v>877.19899960999965</v>
      </c>
      <c r="E26" s="468">
        <f t="shared" ref="E26:L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877.19899960999965</v>
      </c>
    </row>
    <row r="27" spans="1:14" s="14" customFormat="1" ht="18" customHeight="1">
      <c r="A27" s="30"/>
      <c r="B27" s="31" t="s">
        <v>15</v>
      </c>
      <c r="C27" s="200"/>
      <c r="D27" s="120">
        <v>876.97786947999964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876.97786947999964</v>
      </c>
    </row>
    <row r="28" spans="1:14" s="14" customFormat="1" ht="18" customHeight="1">
      <c r="A28" s="30"/>
      <c r="B28" s="31" t="s">
        <v>16</v>
      </c>
      <c r="C28" s="200"/>
      <c r="D28" s="110">
        <v>0.22113013000000001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0.22113013000000001</v>
      </c>
    </row>
    <row r="29" spans="1:14" s="14" customFormat="1" ht="18" customHeight="1">
      <c r="A29" s="29"/>
      <c r="B29" s="12" t="s">
        <v>19</v>
      </c>
      <c r="C29" s="12"/>
      <c r="D29" s="394">
        <f>D26+D13</f>
        <v>121836.78478343994</v>
      </c>
      <c r="E29" s="394">
        <f t="shared" ref="E29:L29" si="6">E26+E13</f>
        <v>2457.4902259599999</v>
      </c>
      <c r="F29" s="394">
        <f t="shared" si="6"/>
        <v>9520.1961532999994</v>
      </c>
      <c r="G29" s="394">
        <f t="shared" si="6"/>
        <v>1702.7112659199993</v>
      </c>
      <c r="H29" s="394">
        <f t="shared" si="6"/>
        <v>1160.77912436</v>
      </c>
      <c r="I29" s="394">
        <f t="shared" si="6"/>
        <v>3496.8020357200007</v>
      </c>
      <c r="J29" s="394">
        <f t="shared" si="6"/>
        <v>70.280991479999997</v>
      </c>
      <c r="K29" s="394">
        <f t="shared" si="6"/>
        <v>759.08380758999988</v>
      </c>
      <c r="L29" s="394">
        <f t="shared" si="6"/>
        <v>141004.12838776995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7" t="s">
        <v>331</v>
      </c>
      <c r="C32" s="469"/>
      <c r="D32" s="468">
        <f t="shared" ref="D32:L32" si="7">D33+D36+D39+D42</f>
        <v>144.72937945999999</v>
      </c>
      <c r="E32" s="468">
        <f t="shared" si="7"/>
        <v>0.16374452</v>
      </c>
      <c r="F32" s="468">
        <f t="shared" si="7"/>
        <v>779.08247007</v>
      </c>
      <c r="G32" s="468">
        <f t="shared" si="7"/>
        <v>9.2514479300000012</v>
      </c>
      <c r="H32" s="468">
        <f t="shared" si="7"/>
        <v>3.6066379000000004</v>
      </c>
      <c r="I32" s="468">
        <f t="shared" si="7"/>
        <v>175.99347847999996</v>
      </c>
      <c r="J32" s="468">
        <f t="shared" si="7"/>
        <v>2.8498530999999998</v>
      </c>
      <c r="K32" s="468">
        <f t="shared" si="7"/>
        <v>276.27858499999996</v>
      </c>
      <c r="L32" s="468">
        <f t="shared" si="7"/>
        <v>1391.9555964599999</v>
      </c>
    </row>
    <row r="33" spans="1:12" s="14" customFormat="1" ht="18" customHeight="1">
      <c r="A33" s="29"/>
      <c r="B33" s="12" t="s">
        <v>14</v>
      </c>
      <c r="C33" s="200"/>
      <c r="D33" s="394">
        <f t="shared" ref="D33:L33" si="8">SUM(D34:D35)</f>
        <v>33.381721150000004</v>
      </c>
      <c r="E33" s="394">
        <f t="shared" si="8"/>
        <v>8.716517E-2</v>
      </c>
      <c r="F33" s="394">
        <f t="shared" si="8"/>
        <v>498.96462005999996</v>
      </c>
      <c r="G33" s="394">
        <f t="shared" si="8"/>
        <v>9.2514479300000012</v>
      </c>
      <c r="H33" s="394">
        <f t="shared" si="8"/>
        <v>0.22988730999999998</v>
      </c>
      <c r="I33" s="394">
        <f t="shared" si="8"/>
        <v>122.53169315999999</v>
      </c>
      <c r="J33" s="394">
        <f t="shared" si="8"/>
        <v>2.8498530999999998</v>
      </c>
      <c r="K33" s="394">
        <f t="shared" si="8"/>
        <v>73.518042320000006</v>
      </c>
      <c r="L33" s="394">
        <f t="shared" si="8"/>
        <v>740.81443019999995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64.766058530000009</v>
      </c>
      <c r="G34" s="120">
        <v>0</v>
      </c>
      <c r="H34" s="120">
        <v>2.0024999999999998E-2</v>
      </c>
      <c r="I34" s="120">
        <v>16.132702140000003</v>
      </c>
      <c r="J34" s="120">
        <v>0</v>
      </c>
      <c r="K34" s="120">
        <v>0.19864499999999999</v>
      </c>
      <c r="L34" s="120">
        <f>SUM(D34:K34)</f>
        <v>81.117430670000019</v>
      </c>
    </row>
    <row r="35" spans="1:12" s="14" customFormat="1" ht="18" customHeight="1">
      <c r="A35" s="30"/>
      <c r="B35" s="31" t="s">
        <v>16</v>
      </c>
      <c r="C35" s="200"/>
      <c r="D35" s="110">
        <v>33.381721150000004</v>
      </c>
      <c r="E35" s="110">
        <v>8.716517E-2</v>
      </c>
      <c r="F35" s="110">
        <v>434.19856152999995</v>
      </c>
      <c r="G35" s="110">
        <v>9.2514479300000012</v>
      </c>
      <c r="H35" s="110">
        <v>0.20986231</v>
      </c>
      <c r="I35" s="110">
        <v>106.39899101999998</v>
      </c>
      <c r="J35" s="110">
        <v>2.8498530999999998</v>
      </c>
      <c r="K35" s="110">
        <v>73.319397320000007</v>
      </c>
      <c r="L35" s="120">
        <f>SUM(D35:K35)</f>
        <v>659.69699952999997</v>
      </c>
    </row>
    <row r="36" spans="1:12" s="14" customFormat="1" ht="18" customHeight="1">
      <c r="A36" s="30"/>
      <c r="B36" s="12" t="s">
        <v>329</v>
      </c>
      <c r="C36" s="200"/>
      <c r="D36" s="394">
        <f t="shared" ref="D36:L36" si="9">SUM(D37:D38)</f>
        <v>8.5659744900000003</v>
      </c>
      <c r="E36" s="394">
        <f t="shared" si="9"/>
        <v>7.6579350000000004E-2</v>
      </c>
      <c r="F36" s="394">
        <f t="shared" si="9"/>
        <v>240.93928576999997</v>
      </c>
      <c r="G36" s="394">
        <f t="shared" si="9"/>
        <v>0</v>
      </c>
      <c r="H36" s="394">
        <f t="shared" si="9"/>
        <v>3.3265967400000003</v>
      </c>
      <c r="I36" s="394">
        <f t="shared" si="9"/>
        <v>43.810244420000004</v>
      </c>
      <c r="J36" s="394">
        <f t="shared" si="9"/>
        <v>0</v>
      </c>
      <c r="K36" s="394">
        <f t="shared" si="9"/>
        <v>194.24927065999998</v>
      </c>
      <c r="L36" s="394">
        <f t="shared" si="9"/>
        <v>490.96795142999997</v>
      </c>
    </row>
    <row r="37" spans="1:12" s="14" customFormat="1" ht="18" customHeight="1">
      <c r="A37" s="30"/>
      <c r="B37" s="31" t="s">
        <v>15</v>
      </c>
      <c r="C37" s="200"/>
      <c r="D37" s="120">
        <v>0.55845199000000001</v>
      </c>
      <c r="E37" s="120">
        <v>7.6579350000000004E-2</v>
      </c>
      <c r="F37" s="120">
        <v>8.2342526100000004</v>
      </c>
      <c r="G37" s="120">
        <v>0</v>
      </c>
      <c r="H37" s="120">
        <v>0</v>
      </c>
      <c r="I37" s="120">
        <v>4.7319492099999998</v>
      </c>
      <c r="J37" s="120">
        <v>0</v>
      </c>
      <c r="K37" s="120">
        <v>0.81160001000000004</v>
      </c>
      <c r="L37" s="120">
        <f>SUM(D37:K37)</f>
        <v>14.412833169999999</v>
      </c>
    </row>
    <row r="38" spans="1:12" s="14" customFormat="1" ht="18" customHeight="1">
      <c r="A38" s="30"/>
      <c r="B38" s="31" t="s">
        <v>16</v>
      </c>
      <c r="C38" s="200"/>
      <c r="D38" s="110">
        <v>8.0075225000000003</v>
      </c>
      <c r="E38" s="110">
        <v>0</v>
      </c>
      <c r="F38" s="110">
        <v>232.70503315999997</v>
      </c>
      <c r="G38" s="110">
        <v>0</v>
      </c>
      <c r="H38" s="110">
        <v>3.3265967400000003</v>
      </c>
      <c r="I38" s="110">
        <v>39.07829521</v>
      </c>
      <c r="J38" s="110">
        <v>0</v>
      </c>
      <c r="K38" s="110">
        <v>193.43767064999997</v>
      </c>
      <c r="L38" s="120">
        <f>SUM(D38:K38)</f>
        <v>476.55511825999997</v>
      </c>
    </row>
    <row r="39" spans="1:12" s="14" customFormat="1" ht="18" customHeight="1">
      <c r="A39" s="30"/>
      <c r="B39" s="12" t="s">
        <v>17</v>
      </c>
      <c r="C39" s="200"/>
      <c r="D39" s="394">
        <f t="shared" ref="D39:L39" si="10">SUM(D40:D41)</f>
        <v>0.40054329</v>
      </c>
      <c r="E39" s="394">
        <f t="shared" si="10"/>
        <v>0</v>
      </c>
      <c r="F39" s="394">
        <f t="shared" si="10"/>
        <v>13.881127580000001</v>
      </c>
      <c r="G39" s="394">
        <f t="shared" si="10"/>
        <v>0</v>
      </c>
      <c r="H39" s="394">
        <f t="shared" si="10"/>
        <v>0</v>
      </c>
      <c r="I39" s="394">
        <f t="shared" si="10"/>
        <v>8.4008609599999993</v>
      </c>
      <c r="J39" s="394">
        <f t="shared" si="10"/>
        <v>0</v>
      </c>
      <c r="K39" s="394">
        <f t="shared" si="10"/>
        <v>0</v>
      </c>
      <c r="L39" s="394">
        <f t="shared" si="10"/>
        <v>22.682531830000002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0.40054329</v>
      </c>
      <c r="E41" s="110">
        <v>0</v>
      </c>
      <c r="F41" s="110">
        <v>13.881127580000001</v>
      </c>
      <c r="G41" s="110">
        <v>0</v>
      </c>
      <c r="H41" s="110">
        <v>0</v>
      </c>
      <c r="I41" s="110">
        <v>8.4008609599999993</v>
      </c>
      <c r="J41" s="110">
        <v>0</v>
      </c>
      <c r="K41" s="110">
        <v>0</v>
      </c>
      <c r="L41" s="120">
        <f>SUM(D41:K41)</f>
        <v>22.682531830000002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102.38114052999998</v>
      </c>
      <c r="E42" s="110">
        <f t="shared" si="11"/>
        <v>0</v>
      </c>
      <c r="F42" s="110">
        <f t="shared" si="11"/>
        <v>25.297436659999999</v>
      </c>
      <c r="G42" s="110">
        <f t="shared" si="11"/>
        <v>0</v>
      </c>
      <c r="H42" s="110">
        <f t="shared" si="11"/>
        <v>5.015385E-2</v>
      </c>
      <c r="I42" s="110">
        <f t="shared" si="11"/>
        <v>1.2506799399999999</v>
      </c>
      <c r="J42" s="110">
        <f t="shared" si="11"/>
        <v>0</v>
      </c>
      <c r="K42" s="110">
        <f t="shared" si="11"/>
        <v>8.5112720199999998</v>
      </c>
      <c r="L42" s="110">
        <f t="shared" si="11"/>
        <v>137.49068299999999</v>
      </c>
    </row>
    <row r="43" spans="1:12" s="14" customFormat="1" ht="18" customHeight="1">
      <c r="A43" s="30"/>
      <c r="B43" s="31" t="s">
        <v>15</v>
      </c>
      <c r="C43" s="200"/>
      <c r="D43" s="110">
        <v>39.180216929999993</v>
      </c>
      <c r="E43" s="110">
        <v>0</v>
      </c>
      <c r="F43" s="110">
        <v>13.742796259999999</v>
      </c>
      <c r="G43" s="110">
        <v>0</v>
      </c>
      <c r="H43" s="110">
        <v>5.015385E-2</v>
      </c>
      <c r="I43" s="110">
        <v>1.2506799399999999</v>
      </c>
      <c r="J43" s="110">
        <v>0</v>
      </c>
      <c r="K43" s="110">
        <v>0</v>
      </c>
      <c r="L43" s="120">
        <f>SUM(D43:K43)</f>
        <v>54.22384697999999</v>
      </c>
    </row>
    <row r="44" spans="1:12" s="14" customFormat="1" ht="18" customHeight="1">
      <c r="A44" s="30"/>
      <c r="B44" s="31" t="s">
        <v>16</v>
      </c>
      <c r="C44" s="200"/>
      <c r="D44" s="110">
        <v>63.200923599999996</v>
      </c>
      <c r="E44" s="110">
        <v>0</v>
      </c>
      <c r="F44" s="110">
        <v>11.5546404</v>
      </c>
      <c r="G44" s="110">
        <v>0</v>
      </c>
      <c r="H44" s="110">
        <v>0</v>
      </c>
      <c r="I44" s="110">
        <v>0</v>
      </c>
      <c r="J44" s="110">
        <v>0</v>
      </c>
      <c r="K44" s="110">
        <v>8.5112720199999998</v>
      </c>
      <c r="L44" s="120">
        <f>SUM(D44:K44)</f>
        <v>83.26683602</v>
      </c>
    </row>
    <row r="45" spans="1:12" s="14" customFormat="1" ht="18" customHeight="1">
      <c r="A45" s="29"/>
      <c r="B45" s="467" t="s">
        <v>332</v>
      </c>
      <c r="C45" s="469"/>
      <c r="D45" s="468">
        <f t="shared" ref="D45:L45" si="12">D46+D47</f>
        <v>1446.1629867899974</v>
      </c>
      <c r="E45" s="468">
        <f t="shared" si="12"/>
        <v>0</v>
      </c>
      <c r="F45" s="468">
        <f t="shared" si="12"/>
        <v>2.3597641700000005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1448.5227509599977</v>
      </c>
    </row>
    <row r="46" spans="1:12" s="14" customFormat="1" ht="18" customHeight="1">
      <c r="A46" s="30"/>
      <c r="B46" s="31" t="s">
        <v>15</v>
      </c>
      <c r="C46" s="200"/>
      <c r="D46" s="120">
        <v>1055.2688075699975</v>
      </c>
      <c r="E46" s="120">
        <v>0</v>
      </c>
      <c r="F46" s="120">
        <v>2.3597641700000005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1057.6285717399976</v>
      </c>
    </row>
    <row r="47" spans="1:12" s="14" customFormat="1" ht="18" customHeight="1">
      <c r="A47" s="30"/>
      <c r="B47" s="31" t="s">
        <v>16</v>
      </c>
      <c r="C47" s="200"/>
      <c r="D47" s="110">
        <v>390.89417921999996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390.89417921999996</v>
      </c>
    </row>
    <row r="48" spans="1:12" s="14" customFormat="1" ht="18" customHeight="1">
      <c r="A48" s="29"/>
      <c r="B48" s="12" t="s">
        <v>19</v>
      </c>
      <c r="C48" s="12"/>
      <c r="D48" s="394">
        <f>D45+D32</f>
        <v>1590.8923662499974</v>
      </c>
      <c r="E48" s="394">
        <f t="shared" ref="E48:L48" si="13">E45+E32</f>
        <v>0.16374452</v>
      </c>
      <c r="F48" s="394">
        <f t="shared" si="13"/>
        <v>781.44223423999995</v>
      </c>
      <c r="G48" s="394">
        <f t="shared" si="13"/>
        <v>9.2514479300000012</v>
      </c>
      <c r="H48" s="394">
        <f t="shared" si="13"/>
        <v>3.6066379000000004</v>
      </c>
      <c r="I48" s="394">
        <f t="shared" si="13"/>
        <v>175.99347847999996</v>
      </c>
      <c r="J48" s="394">
        <f t="shared" si="13"/>
        <v>2.8498530999999998</v>
      </c>
      <c r="K48" s="394">
        <f t="shared" si="13"/>
        <v>276.27858499999996</v>
      </c>
      <c r="L48" s="394">
        <f t="shared" si="13"/>
        <v>2840.4783474199976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41.785148559999996</v>
      </c>
      <c r="E50" s="111">
        <v>7.6579350000000004E-2</v>
      </c>
      <c r="F50" s="111">
        <v>777.52651827000011</v>
      </c>
      <c r="G50" s="111">
        <v>0</v>
      </c>
      <c r="H50" s="111">
        <v>3.6066379000000004</v>
      </c>
      <c r="I50" s="111">
        <v>175.8456897800001</v>
      </c>
      <c r="J50" s="111">
        <v>0</v>
      </c>
      <c r="K50" s="111">
        <v>25.420187669999994</v>
      </c>
      <c r="L50" s="110">
        <f>SUM(D50:K50)</f>
        <v>1024.2607615300001</v>
      </c>
    </row>
    <row r="51" spans="1:12" s="14" customFormat="1" ht="18" customHeight="1">
      <c r="A51" s="29"/>
      <c r="B51" s="12" t="s">
        <v>22</v>
      </c>
      <c r="C51" s="12"/>
      <c r="D51" s="111">
        <v>1547.3432145900017</v>
      </c>
      <c r="E51" s="111">
        <v>8.716517E-2</v>
      </c>
      <c r="F51" s="111">
        <v>3.9157159700000008</v>
      </c>
      <c r="G51" s="111">
        <v>9.2514479300000012</v>
      </c>
      <c r="H51" s="111">
        <v>0</v>
      </c>
      <c r="I51" s="111">
        <v>0.1477887</v>
      </c>
      <c r="J51" s="111">
        <v>2.8498530999999998</v>
      </c>
      <c r="K51" s="111">
        <v>250.85839733</v>
      </c>
      <c r="L51" s="110">
        <f>SUM(D51:K51)</f>
        <v>1814.4535827900017</v>
      </c>
    </row>
    <row r="52" spans="1:12" s="14" customFormat="1" ht="18" customHeight="1">
      <c r="A52" s="29"/>
      <c r="B52" s="12" t="s">
        <v>23</v>
      </c>
      <c r="C52" s="12"/>
      <c r="D52" s="111">
        <v>1.7640031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1.7640031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7" t="s">
        <v>331</v>
      </c>
      <c r="C55" s="469"/>
      <c r="D55" s="468">
        <f t="shared" ref="D55:L55" si="14">D56+D59+D62+D65</f>
        <v>142758.03380884984</v>
      </c>
      <c r="E55" s="468">
        <f t="shared" si="14"/>
        <v>10840.186957420001</v>
      </c>
      <c r="F55" s="468">
        <f t="shared" si="14"/>
        <v>10178.35554993</v>
      </c>
      <c r="G55" s="468">
        <f t="shared" si="14"/>
        <v>15285.419374869998</v>
      </c>
      <c r="H55" s="468">
        <f t="shared" si="14"/>
        <v>1912.3110493699996</v>
      </c>
      <c r="I55" s="468">
        <f t="shared" si="14"/>
        <v>5847.9831028700028</v>
      </c>
      <c r="J55" s="468">
        <f t="shared" si="14"/>
        <v>641.48754825999993</v>
      </c>
      <c r="K55" s="468">
        <f t="shared" si="14"/>
        <v>2198.8492078899999</v>
      </c>
      <c r="L55" s="468">
        <f t="shared" si="14"/>
        <v>189662.62659945982</v>
      </c>
    </row>
    <row r="56" spans="1:12" s="14" customFormat="1" ht="18" customHeight="1">
      <c r="A56" s="29"/>
      <c r="B56" s="12" t="s">
        <v>14</v>
      </c>
      <c r="C56" s="200"/>
      <c r="D56" s="394">
        <f t="shared" ref="D56:L56" si="15">SUM(D57:D58)</f>
        <v>78448.908501959872</v>
      </c>
      <c r="E56" s="394">
        <f t="shared" si="15"/>
        <v>6453.2641591900019</v>
      </c>
      <c r="F56" s="394">
        <f t="shared" si="15"/>
        <v>5227.0820140800006</v>
      </c>
      <c r="G56" s="394">
        <f t="shared" si="15"/>
        <v>6480.9404752499959</v>
      </c>
      <c r="H56" s="394">
        <f t="shared" si="15"/>
        <v>1155.7320332799998</v>
      </c>
      <c r="I56" s="394">
        <f t="shared" si="15"/>
        <v>3307.818119470001</v>
      </c>
      <c r="J56" s="394">
        <f t="shared" si="15"/>
        <v>360.13329908999992</v>
      </c>
      <c r="K56" s="394">
        <f t="shared" si="15"/>
        <v>664.26951715000018</v>
      </c>
      <c r="L56" s="394">
        <f t="shared" si="15"/>
        <v>102098.14811946986</v>
      </c>
    </row>
    <row r="57" spans="1:12" s="14" customFormat="1" ht="18" customHeight="1">
      <c r="A57" s="30"/>
      <c r="B57" s="31" t="s">
        <v>15</v>
      </c>
      <c r="C57" s="200"/>
      <c r="D57" s="120">
        <v>24406.199622079926</v>
      </c>
      <c r="E57" s="120">
        <v>1877.0220817699999</v>
      </c>
      <c r="F57" s="120">
        <v>332.66620476000003</v>
      </c>
      <c r="G57" s="120">
        <v>408.67299144999959</v>
      </c>
      <c r="H57" s="120">
        <v>162.51123661999989</v>
      </c>
      <c r="I57" s="120">
        <v>181.59390741000001</v>
      </c>
      <c r="J57" s="120">
        <v>0</v>
      </c>
      <c r="K57" s="120">
        <v>122.06004390000003</v>
      </c>
      <c r="L57" s="120">
        <f>SUM(D57:K57)</f>
        <v>27490.726087989926</v>
      </c>
    </row>
    <row r="58" spans="1:12" s="14" customFormat="1" ht="18" customHeight="1">
      <c r="A58" s="30"/>
      <c r="B58" s="31" t="s">
        <v>16</v>
      </c>
      <c r="C58" s="200"/>
      <c r="D58" s="110">
        <v>54042.708879879938</v>
      </c>
      <c r="E58" s="110">
        <v>4576.2420774200018</v>
      </c>
      <c r="F58" s="110">
        <v>4894.4158093200003</v>
      </c>
      <c r="G58" s="110">
        <v>6072.2674837999966</v>
      </c>
      <c r="H58" s="110">
        <v>993.22079665999991</v>
      </c>
      <c r="I58" s="110">
        <v>3126.2242120600008</v>
      </c>
      <c r="J58" s="110">
        <v>360.13329908999992</v>
      </c>
      <c r="K58" s="110">
        <v>542.2094732500002</v>
      </c>
      <c r="L58" s="120">
        <f>SUM(D58:K58)</f>
        <v>74607.422031479931</v>
      </c>
    </row>
    <row r="59" spans="1:12" s="14" customFormat="1" ht="18" customHeight="1">
      <c r="A59" s="30"/>
      <c r="B59" s="12" t="s">
        <v>329</v>
      </c>
      <c r="C59" s="200"/>
      <c r="D59" s="394">
        <f t="shared" ref="D59:L59" si="16">SUM(D60:D61)</f>
        <v>33935.251118559965</v>
      </c>
      <c r="E59" s="394">
        <f t="shared" si="16"/>
        <v>3931.087562149999</v>
      </c>
      <c r="F59" s="394">
        <f t="shared" si="16"/>
        <v>1346.1319299000006</v>
      </c>
      <c r="G59" s="394">
        <f t="shared" si="16"/>
        <v>1974.0021204999994</v>
      </c>
      <c r="H59" s="394">
        <f t="shared" si="16"/>
        <v>370.19010341999973</v>
      </c>
      <c r="I59" s="394">
        <f t="shared" si="16"/>
        <v>639.85559839999996</v>
      </c>
      <c r="J59" s="394">
        <f t="shared" si="16"/>
        <v>188.71063742999996</v>
      </c>
      <c r="K59" s="394">
        <f t="shared" si="16"/>
        <v>1173.4658813199997</v>
      </c>
      <c r="L59" s="394">
        <f t="shared" si="16"/>
        <v>43558.694951679965</v>
      </c>
    </row>
    <row r="60" spans="1:12" s="14" customFormat="1" ht="18" customHeight="1">
      <c r="A60" s="30"/>
      <c r="B60" s="31" t="s">
        <v>15</v>
      </c>
      <c r="C60" s="200"/>
      <c r="D60" s="120">
        <v>6442.4455914200016</v>
      </c>
      <c r="E60" s="120">
        <v>2918.9272656299995</v>
      </c>
      <c r="F60" s="120">
        <v>276.69692739999988</v>
      </c>
      <c r="G60" s="120">
        <v>211.04740895000006</v>
      </c>
      <c r="H60" s="120">
        <v>52.948887180000007</v>
      </c>
      <c r="I60" s="120">
        <v>191.51885801</v>
      </c>
      <c r="J60" s="120">
        <v>0.50073834000000006</v>
      </c>
      <c r="K60" s="120">
        <v>209.57294998000003</v>
      </c>
      <c r="L60" s="120">
        <f>SUM(D60:K60)</f>
        <v>10303.658626910003</v>
      </c>
    </row>
    <row r="61" spans="1:12" s="14" customFormat="1" ht="18" customHeight="1">
      <c r="A61" s="30"/>
      <c r="B61" s="31" t="s">
        <v>16</v>
      </c>
      <c r="C61" s="200"/>
      <c r="D61" s="110">
        <v>27492.805527139964</v>
      </c>
      <c r="E61" s="110">
        <v>1012.1602965199996</v>
      </c>
      <c r="F61" s="110">
        <v>1069.4350025000008</v>
      </c>
      <c r="G61" s="110">
        <v>1762.9547115499993</v>
      </c>
      <c r="H61" s="110">
        <v>317.24121623999974</v>
      </c>
      <c r="I61" s="110">
        <v>448.33674038999999</v>
      </c>
      <c r="J61" s="110">
        <v>188.20989908999996</v>
      </c>
      <c r="K61" s="110">
        <v>963.89293133999968</v>
      </c>
      <c r="L61" s="120">
        <f>SUM(D61:K61)</f>
        <v>33255.036324769964</v>
      </c>
    </row>
    <row r="62" spans="1:12" s="14" customFormat="1" ht="18" customHeight="1">
      <c r="A62" s="30"/>
      <c r="B62" s="12" t="s">
        <v>17</v>
      </c>
      <c r="C62" s="200"/>
      <c r="D62" s="394">
        <f t="shared" ref="D62:L62" si="17">SUM(D63:D64)</f>
        <v>16531.229975149996</v>
      </c>
      <c r="E62" s="394">
        <f t="shared" si="17"/>
        <v>0</v>
      </c>
      <c r="F62" s="394">
        <f t="shared" si="17"/>
        <v>1809.7863724599999</v>
      </c>
      <c r="G62" s="394">
        <f t="shared" si="17"/>
        <v>0</v>
      </c>
      <c r="H62" s="394">
        <f t="shared" si="17"/>
        <v>2.3111349199999998</v>
      </c>
      <c r="I62" s="394">
        <f t="shared" si="17"/>
        <v>0</v>
      </c>
      <c r="J62" s="394">
        <f t="shared" si="17"/>
        <v>1.35275802</v>
      </c>
      <c r="K62" s="394">
        <f t="shared" si="17"/>
        <v>0</v>
      </c>
      <c r="L62" s="394">
        <f t="shared" si="17"/>
        <v>18344.680240549995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16531.229975149996</v>
      </c>
      <c r="E64" s="110">
        <v>0</v>
      </c>
      <c r="F64" s="110">
        <v>1809.7863724599999</v>
      </c>
      <c r="G64" s="110">
        <v>0</v>
      </c>
      <c r="H64" s="110">
        <v>2.3111349199999998</v>
      </c>
      <c r="I64" s="110">
        <v>0</v>
      </c>
      <c r="J64" s="110">
        <v>1.35275802</v>
      </c>
      <c r="K64" s="110">
        <v>0</v>
      </c>
      <c r="L64" s="120">
        <f>SUM(D64:K64)</f>
        <v>18344.680240549995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13842.644213179989</v>
      </c>
      <c r="E65" s="110">
        <f t="shared" si="18"/>
        <v>455.83523608000007</v>
      </c>
      <c r="F65" s="110">
        <f t="shared" si="18"/>
        <v>1795.35523349</v>
      </c>
      <c r="G65" s="110">
        <f t="shared" si="18"/>
        <v>6830.476779120002</v>
      </c>
      <c r="H65" s="110">
        <f t="shared" si="18"/>
        <v>384.07777774999994</v>
      </c>
      <c r="I65" s="110">
        <f t="shared" si="18"/>
        <v>1900.3093850000016</v>
      </c>
      <c r="J65" s="110">
        <f t="shared" si="18"/>
        <v>91.290853720000015</v>
      </c>
      <c r="K65" s="110">
        <f t="shared" si="18"/>
        <v>361.11380942000005</v>
      </c>
      <c r="L65" s="110">
        <f t="shared" si="18"/>
        <v>25661.10328775999</v>
      </c>
    </row>
    <row r="66" spans="1:17" s="14" customFormat="1" ht="18" customHeight="1">
      <c r="A66" s="30"/>
      <c r="B66" s="31" t="s">
        <v>15</v>
      </c>
      <c r="C66" s="200"/>
      <c r="D66" s="110">
        <v>4510.2450476899867</v>
      </c>
      <c r="E66" s="110">
        <v>141.52246144000009</v>
      </c>
      <c r="F66" s="110">
        <v>284.54853004000034</v>
      </c>
      <c r="G66" s="110">
        <v>88.554367910000096</v>
      </c>
      <c r="H66" s="110">
        <v>84.757933469999898</v>
      </c>
      <c r="I66" s="110">
        <v>1575.8472204700015</v>
      </c>
      <c r="J66" s="110">
        <v>1.9993714200000001</v>
      </c>
      <c r="K66" s="110">
        <v>214.20316555000002</v>
      </c>
      <c r="L66" s="120">
        <f>SUM(D66:K66)</f>
        <v>6901.6780979899886</v>
      </c>
    </row>
    <row r="67" spans="1:17" s="14" customFormat="1" ht="18" customHeight="1">
      <c r="A67" s="30"/>
      <c r="B67" s="31" t="s">
        <v>16</v>
      </c>
      <c r="C67" s="200"/>
      <c r="D67" s="110">
        <v>9332.3991654900019</v>
      </c>
      <c r="E67" s="110">
        <v>314.31277463999999</v>
      </c>
      <c r="F67" s="110">
        <v>1510.8067034499998</v>
      </c>
      <c r="G67" s="110">
        <v>6741.9224112100019</v>
      </c>
      <c r="H67" s="110">
        <v>299.31984428000004</v>
      </c>
      <c r="I67" s="110">
        <v>324.46216453000005</v>
      </c>
      <c r="J67" s="110">
        <v>89.291482300000013</v>
      </c>
      <c r="K67" s="110">
        <v>146.91064387</v>
      </c>
      <c r="L67" s="120">
        <f>SUM(D67:K67)</f>
        <v>18759.425189770001</v>
      </c>
    </row>
    <row r="68" spans="1:17" s="14" customFormat="1" ht="18" customHeight="1">
      <c r="A68" s="29"/>
      <c r="B68" s="467" t="s">
        <v>332</v>
      </c>
      <c r="C68" s="469"/>
      <c r="D68" s="468">
        <f t="shared" ref="D68:L68" si="19">D69+D70</f>
        <v>2233.5301773900001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468">
        <f t="shared" si="19"/>
        <v>2233.5301773900001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2233.5301773900001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2233.5301773900001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4">
        <f>D68+D55</f>
        <v>144991.56398623984</v>
      </c>
      <c r="E71" s="394">
        <f t="shared" ref="E71:L71" si="20">E68+E55</f>
        <v>10840.186957420001</v>
      </c>
      <c r="F71" s="394">
        <f t="shared" si="20"/>
        <v>10178.35554993</v>
      </c>
      <c r="G71" s="394">
        <f t="shared" si="20"/>
        <v>15285.419374869998</v>
      </c>
      <c r="H71" s="394">
        <f t="shared" si="20"/>
        <v>1912.3110493699996</v>
      </c>
      <c r="I71" s="394">
        <f t="shared" si="20"/>
        <v>5847.9831028700028</v>
      </c>
      <c r="J71" s="394">
        <f t="shared" si="20"/>
        <v>641.48754825999993</v>
      </c>
      <c r="K71" s="394">
        <f t="shared" si="20"/>
        <v>2198.8492078899999</v>
      </c>
      <c r="L71" s="394">
        <f t="shared" si="20"/>
        <v>191896.15677684982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139524.27549126069</v>
      </c>
      <c r="E73" s="111">
        <v>10660.01524537003</v>
      </c>
      <c r="F73" s="111">
        <v>10038.116100559992</v>
      </c>
      <c r="G73" s="111">
        <v>14712.070678500011</v>
      </c>
      <c r="H73" s="111">
        <v>1907.3933507200006</v>
      </c>
      <c r="I73" s="111">
        <v>5788.5026254199875</v>
      </c>
      <c r="J73" s="111">
        <v>614.09306449999985</v>
      </c>
      <c r="K73" s="111">
        <v>2084.3749196899994</v>
      </c>
      <c r="L73" s="120">
        <f>SUM(D73:K73)</f>
        <v>185328.84147602072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5330.4280298900021</v>
      </c>
      <c r="E74" s="111">
        <v>180.17171205000002</v>
      </c>
      <c r="F74" s="111">
        <v>140.23944937000002</v>
      </c>
      <c r="G74" s="111">
        <v>571.25161141000001</v>
      </c>
      <c r="H74" s="111">
        <v>4.9176986500000002</v>
      </c>
      <c r="I74" s="111">
        <v>59.480477449999988</v>
      </c>
      <c r="J74" s="111">
        <v>27.394483760000004</v>
      </c>
      <c r="K74" s="111">
        <v>114.47428819999999</v>
      </c>
      <c r="L74" s="120">
        <f>SUM(D74:K74)</f>
        <v>6428.3577507800019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136.86046509000002</v>
      </c>
      <c r="E75" s="123">
        <v>0</v>
      </c>
      <c r="F75" s="123">
        <v>0</v>
      </c>
      <c r="G75" s="123">
        <v>2.0970849600000001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138.95755005000001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K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13" sqref="M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70">
        <v>39337.364062499997</v>
      </c>
      <c r="B2" s="77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0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4"/>
      <c r="F5" s="284"/>
      <c r="G5" s="284"/>
      <c r="I5" s="145" t="s">
        <v>38</v>
      </c>
      <c r="J5" s="145"/>
      <c r="K5" s="284"/>
      <c r="L5" s="284"/>
      <c r="M5" s="284"/>
      <c r="N5" s="284"/>
      <c r="O5" s="284"/>
      <c r="P5" s="284"/>
      <c r="Q5" s="284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August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76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7" t="s">
        <v>331</v>
      </c>
      <c r="C13" s="469"/>
      <c r="D13" s="468">
        <f>D14+D17+D20+D23</f>
        <v>975.29733312000008</v>
      </c>
      <c r="E13" s="468">
        <f t="shared" ref="E13:L13" si="0">E14+E17+E20+E23</f>
        <v>2971.0868828599992</v>
      </c>
      <c r="F13" s="468">
        <f t="shared" si="0"/>
        <v>217.09927683000001</v>
      </c>
      <c r="G13" s="468">
        <f t="shared" si="0"/>
        <v>287.76862706999998</v>
      </c>
      <c r="H13" s="468">
        <f t="shared" si="0"/>
        <v>1190.3811074600003</v>
      </c>
      <c r="I13" s="468">
        <f t="shared" si="0"/>
        <v>307.60845676000014</v>
      </c>
      <c r="J13" s="468">
        <f t="shared" si="0"/>
        <v>65.281850739999982</v>
      </c>
      <c r="K13" s="468">
        <f t="shared" si="0"/>
        <v>6014.5235348400001</v>
      </c>
      <c r="L13" s="468">
        <f t="shared" si="0"/>
        <v>480.75610016499991</v>
      </c>
      <c r="M13" s="120">
        <f>L13+K13+'A2'!L13+'A1'!M13</f>
        <v>626296.23028431437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4">
        <f t="shared" ref="D14:K14" si="1">SUM(D15:D16)</f>
        <v>478.45142763000001</v>
      </c>
      <c r="E14" s="394">
        <f t="shared" si="1"/>
        <v>2396.0661870299991</v>
      </c>
      <c r="F14" s="394">
        <f t="shared" si="1"/>
        <v>82.430056680000035</v>
      </c>
      <c r="G14" s="394">
        <f t="shared" si="1"/>
        <v>200.57724081999996</v>
      </c>
      <c r="H14" s="394">
        <f t="shared" si="1"/>
        <v>684.99908552000022</v>
      </c>
      <c r="I14" s="394">
        <f t="shared" si="1"/>
        <v>289.60990399000013</v>
      </c>
      <c r="J14" s="394">
        <f t="shared" si="1"/>
        <v>5.0304198200000005</v>
      </c>
      <c r="K14" s="394">
        <f t="shared" si="1"/>
        <v>4137.1643214899996</v>
      </c>
      <c r="L14" s="395">
        <f>SUM(L15:L16)</f>
        <v>128.70132674499993</v>
      </c>
      <c r="M14" s="394">
        <f>SUM(M15:M16)</f>
        <v>379196.66987873451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119.25150802000005</v>
      </c>
      <c r="E15" s="120">
        <v>56.84815803</v>
      </c>
      <c r="F15" s="120">
        <v>3.3446499299999992</v>
      </c>
      <c r="G15" s="120">
        <v>11.156024099999998</v>
      </c>
      <c r="H15" s="120">
        <v>73.73622191000004</v>
      </c>
      <c r="I15" s="120">
        <v>0.44070574000000001</v>
      </c>
      <c r="J15" s="120">
        <v>3.0866080000000001E-2</v>
      </c>
      <c r="K15" s="110">
        <f>SUM(D15:J15)</f>
        <v>264.80813381000007</v>
      </c>
      <c r="L15" s="381">
        <v>14.342536095000003</v>
      </c>
      <c r="M15" s="120">
        <f>L15+K15+'A2'!L15+'A1'!M15</f>
        <v>219344.32238530449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359.19991960999999</v>
      </c>
      <c r="E16" s="110">
        <v>2339.2180289999992</v>
      </c>
      <c r="F16" s="110">
        <v>79.085406750000033</v>
      </c>
      <c r="G16" s="110">
        <v>189.42121671999996</v>
      </c>
      <c r="H16" s="110">
        <v>611.26286361000018</v>
      </c>
      <c r="I16" s="110">
        <v>289.16919825000014</v>
      </c>
      <c r="J16" s="110">
        <v>4.9995537400000005</v>
      </c>
      <c r="K16" s="110">
        <f>SUM(D16:J16)</f>
        <v>3872.3561876799995</v>
      </c>
      <c r="L16" s="381">
        <v>114.35879064999993</v>
      </c>
      <c r="M16" s="120">
        <f>L16+K16+'A2'!L16+'A1'!M16</f>
        <v>159852.34749342999</v>
      </c>
      <c r="N16" s="26"/>
    </row>
    <row r="17" spans="1:14" s="14" customFormat="1" ht="18" customHeight="1">
      <c r="A17" s="30"/>
      <c r="B17" s="12" t="s">
        <v>329</v>
      </c>
      <c r="C17" s="200"/>
      <c r="D17" s="394">
        <f t="shared" ref="D17:K17" si="2">SUM(D18:D19)</f>
        <v>346.16006712000001</v>
      </c>
      <c r="E17" s="394">
        <f t="shared" si="2"/>
        <v>523.70702840000001</v>
      </c>
      <c r="F17" s="394">
        <f t="shared" si="2"/>
        <v>53.298419529999997</v>
      </c>
      <c r="G17" s="394">
        <f t="shared" si="2"/>
        <v>86.638291999999993</v>
      </c>
      <c r="H17" s="394">
        <f t="shared" si="2"/>
        <v>379.09826208000004</v>
      </c>
      <c r="I17" s="394">
        <f t="shared" si="2"/>
        <v>12.505472190000001</v>
      </c>
      <c r="J17" s="394">
        <f t="shared" si="2"/>
        <v>54.284017449999986</v>
      </c>
      <c r="K17" s="394">
        <f t="shared" si="2"/>
        <v>1455.69155877</v>
      </c>
      <c r="L17" s="395">
        <f>SUM(L18:L19)</f>
        <v>232.56037262000004</v>
      </c>
      <c r="M17" s="394">
        <f>SUM(M18:M19)</f>
        <v>123903.71841260009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214.38193015000004</v>
      </c>
      <c r="E18" s="120">
        <v>18.79148494</v>
      </c>
      <c r="F18" s="120">
        <v>1.0324759699999999</v>
      </c>
      <c r="G18" s="120">
        <v>0</v>
      </c>
      <c r="H18" s="120">
        <v>281.69647850000007</v>
      </c>
      <c r="I18" s="120">
        <v>0</v>
      </c>
      <c r="J18" s="120">
        <v>0.9399187</v>
      </c>
      <c r="K18" s="110">
        <f>SUM(D18:J18)</f>
        <v>516.84228826000015</v>
      </c>
      <c r="L18" s="381">
        <v>23.325210420000008</v>
      </c>
      <c r="M18" s="120">
        <f>L18+K18+'A2'!L18+'A1'!M18</f>
        <v>37446.572591409975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131.77813696999996</v>
      </c>
      <c r="E19" s="110">
        <v>504.91554346000004</v>
      </c>
      <c r="F19" s="110">
        <v>52.265943559999997</v>
      </c>
      <c r="G19" s="110">
        <v>86.638291999999993</v>
      </c>
      <c r="H19" s="110">
        <v>97.401783579999986</v>
      </c>
      <c r="I19" s="110">
        <v>12.505472190000001</v>
      </c>
      <c r="J19" s="110">
        <v>53.344098749999986</v>
      </c>
      <c r="K19" s="110">
        <f>SUM(D19:J19)</f>
        <v>938.84927050999988</v>
      </c>
      <c r="L19" s="381">
        <v>209.23516220000002</v>
      </c>
      <c r="M19" s="120">
        <f>L19+K19+'A2'!L19+'A1'!M19</f>
        <v>86457.145821190119</v>
      </c>
      <c r="N19" s="26"/>
    </row>
    <row r="20" spans="1:14" s="14" customFormat="1" ht="18" customHeight="1">
      <c r="A20" s="29"/>
      <c r="B20" s="12" t="s">
        <v>17</v>
      </c>
      <c r="C20" s="200"/>
      <c r="D20" s="394">
        <f t="shared" ref="D20:K20" si="3">SUM(D21:D22)</f>
        <v>0</v>
      </c>
      <c r="E20" s="394">
        <f t="shared" si="3"/>
        <v>1.613171E-2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1.25997E-3</v>
      </c>
      <c r="K20" s="394">
        <f t="shared" si="3"/>
        <v>1.739168E-2</v>
      </c>
      <c r="L20" s="395">
        <f>SUM(L21:L22)</f>
        <v>2.5351264999999998E-2</v>
      </c>
      <c r="M20" s="394">
        <f>SUM(M21:M22)</f>
        <v>10692.342285404991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1.25997E-3</v>
      </c>
      <c r="K21" s="110">
        <f>SUM(D21:J21)</f>
        <v>1.25997E-3</v>
      </c>
      <c r="L21" s="381">
        <v>4.2855150000000002E-3</v>
      </c>
      <c r="M21" s="120">
        <f>L21+K21+'A2'!L21+'A1'!M21</f>
        <v>1439.8999558150003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1.613171E-2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1.613171E-2</v>
      </c>
      <c r="L22" s="381">
        <v>2.1065749999999998E-2</v>
      </c>
      <c r="M22" s="120">
        <f>L22+K22+'A2'!L22+'A1'!M22</f>
        <v>9252.4423295899905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150.68583837</v>
      </c>
      <c r="E23" s="110">
        <f t="shared" si="4"/>
        <v>51.297535720000013</v>
      </c>
      <c r="F23" s="110">
        <f t="shared" si="4"/>
        <v>81.370800619999997</v>
      </c>
      <c r="G23" s="110">
        <f t="shared" si="4"/>
        <v>0.55309425000000001</v>
      </c>
      <c r="H23" s="110">
        <f t="shared" si="4"/>
        <v>126.28375985999999</v>
      </c>
      <c r="I23" s="110">
        <f t="shared" si="4"/>
        <v>5.4930805799999991</v>
      </c>
      <c r="J23" s="110">
        <f t="shared" si="4"/>
        <v>5.966153499999999</v>
      </c>
      <c r="K23" s="110">
        <f t="shared" si="4"/>
        <v>421.65026290000003</v>
      </c>
      <c r="L23" s="395">
        <f>SUM(L24:L25)</f>
        <v>119.46904953499998</v>
      </c>
      <c r="M23" s="394">
        <f>SUM(M24:M25)</f>
        <v>112503.49970757487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150.51254276</v>
      </c>
      <c r="E24" s="110">
        <v>50.60519862000001</v>
      </c>
      <c r="F24" s="110">
        <v>26.77948971999999</v>
      </c>
      <c r="G24" s="110">
        <v>0.55006306000000005</v>
      </c>
      <c r="H24" s="110">
        <v>3.4735909000000005</v>
      </c>
      <c r="I24" s="110">
        <v>5.4829984599999992</v>
      </c>
      <c r="J24" s="110">
        <v>5.8267770199999989</v>
      </c>
      <c r="K24" s="110">
        <f>SUM(D24:J24)</f>
        <v>243.23066054000003</v>
      </c>
      <c r="L24" s="381">
        <v>87.003326429999973</v>
      </c>
      <c r="M24" s="120">
        <f>L24+K24+'A2'!L24+'A1'!M24</f>
        <v>76633.415487709863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0.17329561000000002</v>
      </c>
      <c r="E25" s="110">
        <v>0.69233709999999993</v>
      </c>
      <c r="F25" s="110">
        <v>54.591310900000011</v>
      </c>
      <c r="G25" s="110">
        <v>3.03119E-3</v>
      </c>
      <c r="H25" s="110">
        <v>122.81016895999998</v>
      </c>
      <c r="I25" s="110">
        <v>1.008212E-2</v>
      </c>
      <c r="J25" s="110">
        <v>0.13937648</v>
      </c>
      <c r="K25" s="110">
        <f>SUM(D25:J25)</f>
        <v>178.41960236</v>
      </c>
      <c r="L25" s="381">
        <v>32.465723105000009</v>
      </c>
      <c r="M25" s="120">
        <f>L25+K25+'A2'!L25+'A1'!M25</f>
        <v>35870.084219865006</v>
      </c>
      <c r="N25" s="26"/>
    </row>
    <row r="26" spans="1:14" s="14" customFormat="1" ht="18" customHeight="1">
      <c r="A26" s="29"/>
      <c r="B26" s="467" t="s">
        <v>332</v>
      </c>
      <c r="C26" s="469"/>
      <c r="D26" s="468">
        <f>D27+D28</f>
        <v>0</v>
      </c>
      <c r="E26" s="468">
        <f t="shared" ref="E26:K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394">
        <f>SUM(L27:L28)</f>
        <v>0</v>
      </c>
      <c r="M26" s="394">
        <f>SUM(M27:M28)</f>
        <v>173639.59646897012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1">
        <v>0</v>
      </c>
      <c r="M27" s="120">
        <f>L27+K27+'A2'!L27+'A1'!M27</f>
        <v>173638.91280892011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1">
        <v>0</v>
      </c>
      <c r="M28" s="120">
        <f>L28+K28+'A2'!L28+'A1'!M28</f>
        <v>0.68366004999999996</v>
      </c>
      <c r="N28" s="26"/>
    </row>
    <row r="29" spans="1:14" s="14" customFormat="1" ht="18" customHeight="1">
      <c r="A29" s="29"/>
      <c r="B29" s="12" t="s">
        <v>19</v>
      </c>
      <c r="C29" s="12"/>
      <c r="D29" s="394">
        <f>D26+D13</f>
        <v>975.29733312000008</v>
      </c>
      <c r="E29" s="394">
        <f t="shared" ref="E29:K29" si="6">E26+E13</f>
        <v>2971.0868828599992</v>
      </c>
      <c r="F29" s="394">
        <f t="shared" si="6"/>
        <v>217.09927683000001</v>
      </c>
      <c r="G29" s="394">
        <f t="shared" si="6"/>
        <v>287.76862706999998</v>
      </c>
      <c r="H29" s="394">
        <f t="shared" si="6"/>
        <v>1190.3811074600003</v>
      </c>
      <c r="I29" s="394">
        <f t="shared" si="6"/>
        <v>307.60845676000014</v>
      </c>
      <c r="J29" s="394">
        <f t="shared" si="6"/>
        <v>65.281850739999982</v>
      </c>
      <c r="K29" s="394">
        <f t="shared" si="6"/>
        <v>6014.5235348400001</v>
      </c>
      <c r="L29" s="394">
        <f>L26+L13</f>
        <v>480.75610016499991</v>
      </c>
      <c r="M29" s="394">
        <f>M26+M13</f>
        <v>799935.82675328455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5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5"/>
      <c r="M31" s="120"/>
      <c r="N31" s="26"/>
    </row>
    <row r="32" spans="1:14" s="14" customFormat="1" ht="18" customHeight="1">
      <c r="A32" s="27"/>
      <c r="B32" s="467" t="s">
        <v>331</v>
      </c>
      <c r="C32" s="469"/>
      <c r="D32" s="468">
        <f t="shared" ref="D32:L32" si="7">D33+D36+D39+D42</f>
        <v>0</v>
      </c>
      <c r="E32" s="468">
        <f t="shared" si="7"/>
        <v>184.79569815000002</v>
      </c>
      <c r="F32" s="468">
        <f t="shared" si="7"/>
        <v>0.30691425</v>
      </c>
      <c r="G32" s="468">
        <f t="shared" si="7"/>
        <v>3.0732130099999999</v>
      </c>
      <c r="H32" s="468">
        <f t="shared" si="7"/>
        <v>16.3451606</v>
      </c>
      <c r="I32" s="468">
        <f t="shared" si="7"/>
        <v>0</v>
      </c>
      <c r="J32" s="468">
        <f t="shared" si="7"/>
        <v>14.931516759999999</v>
      </c>
      <c r="K32" s="468">
        <f t="shared" si="7"/>
        <v>219.45250277000002</v>
      </c>
      <c r="L32" s="468">
        <f t="shared" si="7"/>
        <v>152.71977581499999</v>
      </c>
      <c r="M32" s="120">
        <f>L32+K32+'A2'!L32+'A1'!M32</f>
        <v>13051.045035964995</v>
      </c>
      <c r="N32" s="26"/>
    </row>
    <row r="33" spans="1:18" s="14" customFormat="1" ht="18" customHeight="1">
      <c r="A33" s="29"/>
      <c r="B33" s="12" t="s">
        <v>14</v>
      </c>
      <c r="C33" s="200"/>
      <c r="D33" s="394">
        <f t="shared" ref="D33:M33" si="8">SUM(D34:D35)</f>
        <v>0</v>
      </c>
      <c r="E33" s="394">
        <f t="shared" si="8"/>
        <v>159.81556674000001</v>
      </c>
      <c r="F33" s="394">
        <f t="shared" si="8"/>
        <v>0</v>
      </c>
      <c r="G33" s="394">
        <f t="shared" si="8"/>
        <v>1.8431876199999999</v>
      </c>
      <c r="H33" s="394">
        <f t="shared" si="8"/>
        <v>10.22207955</v>
      </c>
      <c r="I33" s="394">
        <f t="shared" si="8"/>
        <v>0</v>
      </c>
      <c r="J33" s="394">
        <f t="shared" si="8"/>
        <v>0</v>
      </c>
      <c r="K33" s="394">
        <f t="shared" si="8"/>
        <v>171.88083391000001</v>
      </c>
      <c r="L33" s="395">
        <f t="shared" si="8"/>
        <v>36.890608640000004</v>
      </c>
      <c r="M33" s="394">
        <f t="shared" si="8"/>
        <v>3057.2156018399996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1.2472239999999999E-2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1.2472239999999999E-2</v>
      </c>
      <c r="L34" s="381">
        <v>9.9322499999999994E-2</v>
      </c>
      <c r="M34" s="120">
        <f>L34+K34+'A2'!L34+'A1'!M34</f>
        <v>267.37045381999991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159.80309450000001</v>
      </c>
      <c r="F35" s="110">
        <v>0</v>
      </c>
      <c r="G35" s="110">
        <v>1.8431876199999999</v>
      </c>
      <c r="H35" s="110">
        <v>10.22207955</v>
      </c>
      <c r="I35" s="110">
        <v>0</v>
      </c>
      <c r="J35" s="110">
        <v>0</v>
      </c>
      <c r="K35" s="110">
        <f>SUM(D35:J35)</f>
        <v>171.86836167000001</v>
      </c>
      <c r="L35" s="381">
        <v>36.791286140000004</v>
      </c>
      <c r="M35" s="120">
        <f>L35+K35+'A2'!L35+'A1'!M35</f>
        <v>2789.8451480199997</v>
      </c>
      <c r="N35" s="26"/>
    </row>
    <row r="36" spans="1:18" s="14" customFormat="1" ht="18" customHeight="1">
      <c r="A36" s="30"/>
      <c r="B36" s="12" t="s">
        <v>329</v>
      </c>
      <c r="C36" s="200"/>
      <c r="D36" s="394">
        <f t="shared" ref="D36:K36" si="9">SUM(D37:D38)</f>
        <v>0</v>
      </c>
      <c r="E36" s="394">
        <f t="shared" si="9"/>
        <v>24.967658370000002</v>
      </c>
      <c r="F36" s="394">
        <f t="shared" si="9"/>
        <v>0.30691425</v>
      </c>
      <c r="G36" s="394">
        <f t="shared" si="9"/>
        <v>1.23002539</v>
      </c>
      <c r="H36" s="394">
        <f t="shared" si="9"/>
        <v>6.1230810499999997</v>
      </c>
      <c r="I36" s="394">
        <f t="shared" si="9"/>
        <v>0</v>
      </c>
      <c r="J36" s="394">
        <f t="shared" si="9"/>
        <v>14.803624129999999</v>
      </c>
      <c r="K36" s="394">
        <f t="shared" si="9"/>
        <v>47.431303190000008</v>
      </c>
      <c r="L36" s="395">
        <f>SUM(L37:L38)</f>
        <v>104.52644739500001</v>
      </c>
      <c r="M36" s="394">
        <f>SUM(M37:M38)</f>
        <v>3781.1436643049974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1">
        <v>0.40580000500000002</v>
      </c>
      <c r="M37" s="120">
        <f>L37+K37+'A2'!L37+'A1'!M37</f>
        <v>134.183756225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24.967658370000002</v>
      </c>
      <c r="F38" s="110">
        <v>0.30691425</v>
      </c>
      <c r="G38" s="110">
        <v>1.23002539</v>
      </c>
      <c r="H38" s="110">
        <v>6.1230810499999997</v>
      </c>
      <c r="I38" s="110">
        <v>0</v>
      </c>
      <c r="J38" s="110">
        <v>14.803624129999999</v>
      </c>
      <c r="K38" s="110">
        <f>SUM(D38:J38)</f>
        <v>47.431303190000008</v>
      </c>
      <c r="L38" s="381">
        <v>104.12064739</v>
      </c>
      <c r="M38" s="120">
        <f>L38+K38+'A2'!L38+'A1'!M38</f>
        <v>3646.9599080799976</v>
      </c>
      <c r="N38" s="26"/>
    </row>
    <row r="39" spans="1:18" s="14" customFormat="1" ht="18" customHeight="1">
      <c r="A39" s="29"/>
      <c r="B39" s="12" t="s">
        <v>17</v>
      </c>
      <c r="C39" s="200"/>
      <c r="D39" s="394">
        <f t="shared" ref="D39:K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5">
        <f>SUM(L40:L41)</f>
        <v>0</v>
      </c>
      <c r="M39" s="394">
        <f>SUM(M40:M41)</f>
        <v>84.140173169999997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1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1">
        <v>0</v>
      </c>
      <c r="M41" s="120">
        <f>L41+K41+'A2'!L41+'A1'!M41</f>
        <v>84.140173169999997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1.2473039999999999E-2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0.12789263000000001</v>
      </c>
      <c r="K42" s="110">
        <f t="shared" si="11"/>
        <v>0.14036567</v>
      </c>
      <c r="L42" s="395">
        <f>SUM(L43:L44)</f>
        <v>11.30271978</v>
      </c>
      <c r="M42" s="394">
        <f>SUM(M43:M44)</f>
        <v>6128.5455966499967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1.2473039999999999E-2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1.2473039999999999E-2</v>
      </c>
      <c r="L43" s="381">
        <v>6.9831374549999996</v>
      </c>
      <c r="M43" s="120">
        <f>L43+K43+'A2'!L43+'A1'!M43</f>
        <v>4911.0002150049968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0.12789263000000001</v>
      </c>
      <c r="K44" s="110">
        <f>SUM(D44:J44)</f>
        <v>0.12789263000000001</v>
      </c>
      <c r="L44" s="381">
        <v>4.3195823249999998</v>
      </c>
      <c r="M44" s="120">
        <f>L44+K44+'A2'!L44+'A1'!M44</f>
        <v>1217.5453816450001</v>
      </c>
      <c r="N44" s="26"/>
    </row>
    <row r="45" spans="1:18" s="14" customFormat="1" ht="18" customHeight="1">
      <c r="A45" s="29"/>
      <c r="B45" s="467" t="s">
        <v>332</v>
      </c>
      <c r="C45" s="469"/>
      <c r="D45" s="468">
        <f t="shared" ref="D45:K45" si="12">D46+D47</f>
        <v>0</v>
      </c>
      <c r="E45" s="468">
        <f t="shared" si="12"/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394">
        <f>SUM(L46:L47)</f>
        <v>0</v>
      </c>
      <c r="M45" s="394">
        <f>SUM(M46:M47)</f>
        <v>7720.7624230500151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1">
        <v>0</v>
      </c>
      <c r="M46" s="120">
        <f>L46+K46+'A2'!L46+'A1'!M46</f>
        <v>7039.5553292300156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1">
        <v>0</v>
      </c>
      <c r="M47" s="120">
        <f>L47+K47+'A2'!L47+'A1'!M47</f>
        <v>681.20709381999995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4">
        <f>D45+D32</f>
        <v>0</v>
      </c>
      <c r="E48" s="394">
        <f t="shared" ref="E48:K48" si="13">E45+E32</f>
        <v>184.79569815000002</v>
      </c>
      <c r="F48" s="394">
        <f t="shared" si="13"/>
        <v>0.30691425</v>
      </c>
      <c r="G48" s="394">
        <f t="shared" si="13"/>
        <v>3.0732130099999999</v>
      </c>
      <c r="H48" s="394">
        <f t="shared" si="13"/>
        <v>16.3451606</v>
      </c>
      <c r="I48" s="394">
        <f t="shared" si="13"/>
        <v>0</v>
      </c>
      <c r="J48" s="394">
        <f t="shared" si="13"/>
        <v>14.931516759999999</v>
      </c>
      <c r="K48" s="394">
        <f t="shared" si="13"/>
        <v>219.45250277000002</v>
      </c>
      <c r="L48" s="394">
        <f>L45+L32</f>
        <v>152.71977581499999</v>
      </c>
      <c r="M48" s="394">
        <f>M45+M32</f>
        <v>20771.80745901501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5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184.79569814999999</v>
      </c>
      <c r="F50" s="111">
        <v>0.30691425</v>
      </c>
      <c r="G50" s="111">
        <v>3.0732130099999999</v>
      </c>
      <c r="H50" s="111">
        <v>16.3451606</v>
      </c>
      <c r="I50" s="111">
        <v>0</v>
      </c>
      <c r="J50" s="120">
        <v>1.0006475699999999</v>
      </c>
      <c r="K50" s="110">
        <f>SUM(D50:J50)</f>
        <v>205.52163358000001</v>
      </c>
      <c r="L50" s="385">
        <v>13.734198704999999</v>
      </c>
      <c r="M50" s="120">
        <f>L50+K50+'A2'!L50+'A1'!M50</f>
        <v>1839.0982399250001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13.930869189999999</v>
      </c>
      <c r="K51" s="110">
        <f>SUM(D51:J51)</f>
        <v>13.930869189999999</v>
      </c>
      <c r="L51" s="385">
        <v>138.98557711000001</v>
      </c>
      <c r="M51" s="120">
        <f>L51+K51+'A2'!L51+'A1'!M51</f>
        <v>17374.405449729878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5">
        <v>0</v>
      </c>
      <c r="M52" s="120">
        <f>L52+K52+'A2'!L52+'A1'!M52</f>
        <v>1558.3037693600004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5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6"/>
      <c r="K54" s="386"/>
      <c r="L54" s="385"/>
      <c r="M54" s="120"/>
      <c r="N54" s="26"/>
    </row>
    <row r="55" spans="1:16" s="14" customFormat="1" ht="18" customHeight="1">
      <c r="A55" s="27"/>
      <c r="B55" s="467" t="s">
        <v>331</v>
      </c>
      <c r="C55" s="469"/>
      <c r="D55" s="468">
        <f t="shared" ref="D55:L55" si="14">D56+D59+D62+D65</f>
        <v>196.19340307999994</v>
      </c>
      <c r="E55" s="468">
        <f t="shared" si="14"/>
        <v>1194.1181336899999</v>
      </c>
      <c r="F55" s="468">
        <f t="shared" si="14"/>
        <v>7894.7440458199999</v>
      </c>
      <c r="G55" s="468">
        <f t="shared" si="14"/>
        <v>88.158009929999992</v>
      </c>
      <c r="H55" s="468">
        <f t="shared" si="14"/>
        <v>469.70697323000013</v>
      </c>
      <c r="I55" s="468">
        <f t="shared" si="14"/>
        <v>1.1220805999999999</v>
      </c>
      <c r="J55" s="468">
        <f t="shared" si="14"/>
        <v>239.41842410000004</v>
      </c>
      <c r="K55" s="468">
        <f t="shared" si="14"/>
        <v>10083.461070450001</v>
      </c>
      <c r="L55" s="468">
        <f t="shared" si="14"/>
        <v>1219.1598310049999</v>
      </c>
      <c r="M55" s="120">
        <f>L55+K55+'A2'!L55+'A1'!M55</f>
        <v>598987.61344972474</v>
      </c>
      <c r="N55" s="26"/>
    </row>
    <row r="56" spans="1:16" s="14" customFormat="1" ht="18" customHeight="1">
      <c r="A56" s="29"/>
      <c r="B56" s="12" t="s">
        <v>14</v>
      </c>
      <c r="C56" s="200"/>
      <c r="D56" s="394">
        <f t="shared" ref="D56:M56" si="15">SUM(D57:D58)</f>
        <v>30.04223489</v>
      </c>
      <c r="E56" s="394">
        <f t="shared" si="15"/>
        <v>974.95296529000007</v>
      </c>
      <c r="F56" s="394">
        <f t="shared" si="15"/>
        <v>5908.889173919998</v>
      </c>
      <c r="G56" s="394">
        <f t="shared" si="15"/>
        <v>0</v>
      </c>
      <c r="H56" s="394">
        <f t="shared" si="15"/>
        <v>0</v>
      </c>
      <c r="I56" s="394">
        <f t="shared" si="15"/>
        <v>0</v>
      </c>
      <c r="J56" s="394">
        <f t="shared" si="15"/>
        <v>65.143332089999987</v>
      </c>
      <c r="K56" s="394">
        <f t="shared" si="15"/>
        <v>6979.0277061899978</v>
      </c>
      <c r="L56" s="395">
        <f t="shared" si="15"/>
        <v>364.70642461999989</v>
      </c>
      <c r="M56" s="394">
        <f t="shared" si="15"/>
        <v>368501.10880669014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1.0060610400000001</v>
      </c>
      <c r="E57" s="120">
        <v>2.3860301400000008</v>
      </c>
      <c r="F57" s="120">
        <v>90.019259300000073</v>
      </c>
      <c r="G57" s="120">
        <v>0</v>
      </c>
      <c r="H57" s="120">
        <v>0</v>
      </c>
      <c r="I57" s="120">
        <v>0</v>
      </c>
      <c r="J57" s="120">
        <v>0.40812655999999997</v>
      </c>
      <c r="K57" s="110">
        <f>SUM(D57:J57)</f>
        <v>93.819477040000066</v>
      </c>
      <c r="L57" s="381">
        <v>61.234085229999998</v>
      </c>
      <c r="M57" s="120">
        <f>L57+K57+'A2'!L57+'A1'!M57</f>
        <v>185317.59986314041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29.036173850000001</v>
      </c>
      <c r="E58" s="110">
        <v>972.56693515000006</v>
      </c>
      <c r="F58" s="110">
        <v>5818.8699146199979</v>
      </c>
      <c r="G58" s="110">
        <v>0</v>
      </c>
      <c r="H58" s="110">
        <v>0</v>
      </c>
      <c r="I58" s="110">
        <v>0</v>
      </c>
      <c r="J58" s="110">
        <v>64.735205529999988</v>
      </c>
      <c r="K58" s="110">
        <f>SUM(D58:J58)</f>
        <v>6885.2082291499974</v>
      </c>
      <c r="L58" s="381">
        <v>303.47233938999989</v>
      </c>
      <c r="M58" s="120">
        <f>L58+K58+'A2'!L58+'A1'!M58</f>
        <v>183183.50894354974</v>
      </c>
      <c r="N58" s="26"/>
    </row>
    <row r="59" spans="1:16" s="14" customFormat="1" ht="18" customHeight="1">
      <c r="A59" s="30"/>
      <c r="B59" s="12" t="s">
        <v>329</v>
      </c>
      <c r="C59" s="200"/>
      <c r="D59" s="394">
        <f t="shared" ref="D59:K59" si="16">SUM(D60:D61)</f>
        <v>45.84632942999999</v>
      </c>
      <c r="E59" s="394">
        <f t="shared" si="16"/>
        <v>103.90072428000002</v>
      </c>
      <c r="F59" s="394">
        <f t="shared" si="16"/>
        <v>977.03542366999989</v>
      </c>
      <c r="G59" s="394">
        <f t="shared" si="16"/>
        <v>88.145739539999994</v>
      </c>
      <c r="H59" s="394">
        <f t="shared" si="16"/>
        <v>469.64546027000011</v>
      </c>
      <c r="I59" s="394">
        <f t="shared" si="16"/>
        <v>1.1220805999999999</v>
      </c>
      <c r="J59" s="394">
        <f t="shared" si="16"/>
        <v>173.77997371000006</v>
      </c>
      <c r="K59" s="394">
        <f t="shared" si="16"/>
        <v>1859.4757315000002</v>
      </c>
      <c r="L59" s="395">
        <f>SUM(L60:L61)</f>
        <v>673.62292751500001</v>
      </c>
      <c r="M59" s="394">
        <f>SUM(M60:M61)</f>
        <v>150422.67116205464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41.319869680000011</v>
      </c>
      <c r="F60" s="120">
        <v>25.99697664</v>
      </c>
      <c r="G60" s="120">
        <v>0</v>
      </c>
      <c r="H60" s="120">
        <v>394.84462205000011</v>
      </c>
      <c r="I60" s="120">
        <v>0</v>
      </c>
      <c r="J60" s="120">
        <v>0</v>
      </c>
      <c r="K60" s="110">
        <f>SUM(D60:J60)</f>
        <v>462.16146837000014</v>
      </c>
      <c r="L60" s="381">
        <v>104.78647498999999</v>
      </c>
      <c r="M60" s="120">
        <f>L60+K60+'A2'!L60+'A1'!M60</f>
        <v>48468.721618740004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45.84632942999999</v>
      </c>
      <c r="E61" s="110">
        <v>62.580854600000002</v>
      </c>
      <c r="F61" s="110">
        <v>951.03844702999993</v>
      </c>
      <c r="G61" s="110">
        <v>88.145739539999994</v>
      </c>
      <c r="H61" s="110">
        <v>74.800838220000017</v>
      </c>
      <c r="I61" s="110">
        <v>1.1220805999999999</v>
      </c>
      <c r="J61" s="110">
        <v>173.77997371000006</v>
      </c>
      <c r="K61" s="110">
        <f>SUM(D61:J61)</f>
        <v>1397.31426313</v>
      </c>
      <c r="L61" s="381">
        <v>568.83645252500003</v>
      </c>
      <c r="M61" s="120">
        <f>L61+K61+'A2'!L61+'A1'!M61</f>
        <v>101953.94954331462</v>
      </c>
      <c r="N61" s="26"/>
    </row>
    <row r="62" spans="1:16" s="14" customFormat="1" ht="18" customHeight="1">
      <c r="A62" s="29"/>
      <c r="B62" s="12" t="s">
        <v>17</v>
      </c>
      <c r="C62" s="200"/>
      <c r="D62" s="394">
        <f t="shared" ref="D62:K62" si="17">SUM(D63:D64)</f>
        <v>0</v>
      </c>
      <c r="E62" s="394">
        <f t="shared" si="17"/>
        <v>0</v>
      </c>
      <c r="F62" s="394">
        <f t="shared" si="17"/>
        <v>0</v>
      </c>
      <c r="G62" s="394">
        <f t="shared" si="17"/>
        <v>0</v>
      </c>
      <c r="H62" s="394">
        <f t="shared" si="17"/>
        <v>0</v>
      </c>
      <c r="I62" s="394">
        <f t="shared" si="17"/>
        <v>0</v>
      </c>
      <c r="J62" s="394">
        <f t="shared" si="17"/>
        <v>0</v>
      </c>
      <c r="K62" s="394">
        <f t="shared" si="17"/>
        <v>0</v>
      </c>
      <c r="L62" s="395">
        <f>SUM(L63:L64)</f>
        <v>0</v>
      </c>
      <c r="M62" s="394">
        <f>SUM(M63:M64)</f>
        <v>34171.627327299997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1">
        <v>0</v>
      </c>
      <c r="M63" s="120">
        <f>L63+K63+'A2'!L63+'A1'!M63</f>
        <v>4460.3760537700018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1">
        <v>0</v>
      </c>
      <c r="M64" s="120">
        <f>L64+K64+'A2'!L64+'A1'!M64</f>
        <v>29711.251273529997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120.30483875999997</v>
      </c>
      <c r="E65" s="110">
        <f t="shared" si="18"/>
        <v>115.26444411999988</v>
      </c>
      <c r="F65" s="110">
        <f t="shared" si="18"/>
        <v>1008.8194482300022</v>
      </c>
      <c r="G65" s="110">
        <f t="shared" si="18"/>
        <v>1.2270389999999999E-2</v>
      </c>
      <c r="H65" s="110">
        <f t="shared" si="18"/>
        <v>6.1512960000000005E-2</v>
      </c>
      <c r="I65" s="110">
        <f t="shared" si="18"/>
        <v>0</v>
      </c>
      <c r="J65" s="110">
        <f t="shared" si="18"/>
        <v>0.49511829999999996</v>
      </c>
      <c r="K65" s="110">
        <f t="shared" si="18"/>
        <v>1244.9576327600021</v>
      </c>
      <c r="L65" s="395">
        <f>SUM(L66:L67)</f>
        <v>180.83047886999998</v>
      </c>
      <c r="M65" s="394">
        <f>SUM(M66:M67)</f>
        <v>45892.206153679996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120.30483875999997</v>
      </c>
      <c r="E66" s="110">
        <v>115.26444411999988</v>
      </c>
      <c r="F66" s="110">
        <v>1008.8194482300022</v>
      </c>
      <c r="G66" s="110">
        <v>1.2270389999999999E-2</v>
      </c>
      <c r="H66" s="110">
        <v>6.1512960000000005E-2</v>
      </c>
      <c r="I66" s="110">
        <v>0</v>
      </c>
      <c r="J66" s="110">
        <v>0.49511829999999996</v>
      </c>
      <c r="K66" s="110">
        <f>SUM(D66:J66)</f>
        <v>1244.9576327600021</v>
      </c>
      <c r="L66" s="381">
        <v>107.37515693500004</v>
      </c>
      <c r="M66" s="120">
        <f>L66+K66+'A2'!L66+'A1'!M66</f>
        <v>13195.99897260499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1">
        <v>73.455321934999958</v>
      </c>
      <c r="M67" s="120">
        <f>L67+K67+'A2'!L67+'A1'!M67</f>
        <v>32696.207181075006</v>
      </c>
      <c r="N67" s="26"/>
      <c r="P67" s="44"/>
    </row>
    <row r="68" spans="1:18" s="14" customFormat="1" ht="18" customHeight="1">
      <c r="A68" s="29"/>
      <c r="B68" s="467" t="s">
        <v>332</v>
      </c>
      <c r="C68" s="469"/>
      <c r="D68" s="468">
        <f t="shared" ref="D68:K68" si="19">D69+D70</f>
        <v>0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394">
        <f>SUM(L69:L70)</f>
        <v>0</v>
      </c>
      <c r="M68" s="394">
        <f>SUM(M69:M70)</f>
        <v>164708.80355141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1">
        <v>0</v>
      </c>
      <c r="M69" s="120">
        <f>L69+K69+'A2'!L69+'A1'!M69</f>
        <v>164708.80355141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1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4">
        <f>D68+D55</f>
        <v>196.19340307999994</v>
      </c>
      <c r="E71" s="394">
        <f t="shared" ref="E71:K71" si="20">E68+E55</f>
        <v>1194.1181336899999</v>
      </c>
      <c r="F71" s="394">
        <f t="shared" si="20"/>
        <v>7894.7440458199999</v>
      </c>
      <c r="G71" s="394">
        <f t="shared" si="20"/>
        <v>88.158009929999992</v>
      </c>
      <c r="H71" s="394">
        <f t="shared" si="20"/>
        <v>469.70697323000013</v>
      </c>
      <c r="I71" s="394">
        <f t="shared" si="20"/>
        <v>1.1220805999999999</v>
      </c>
      <c r="J71" s="394">
        <f t="shared" si="20"/>
        <v>239.41842410000004</v>
      </c>
      <c r="K71" s="394">
        <f t="shared" si="20"/>
        <v>10083.461070450001</v>
      </c>
      <c r="L71" s="394">
        <f>L69+L55</f>
        <v>1219.1598310049999</v>
      </c>
      <c r="M71" s="394">
        <f>M68+M55</f>
        <v>763696.41700113472</v>
      </c>
      <c r="N71" s="422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5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194.95225275000007</v>
      </c>
      <c r="E73" s="111">
        <v>1178.5995500099996</v>
      </c>
      <c r="F73" s="111">
        <v>7516.9862830100183</v>
      </c>
      <c r="G73" s="111">
        <v>88.158009929999992</v>
      </c>
      <c r="H73" s="111">
        <v>469.70697323000002</v>
      </c>
      <c r="I73" s="111">
        <v>1.1220806000000001</v>
      </c>
      <c r="J73" s="120">
        <v>164.04612405999998</v>
      </c>
      <c r="K73" s="120">
        <f>SUM(D73:J73)</f>
        <v>9613.5712735900197</v>
      </c>
      <c r="L73" s="385">
        <v>1124.236536885001</v>
      </c>
      <c r="M73" s="120">
        <f>L73+K73+'A2'!L73+'A1'!M73</f>
        <v>747921.58703125396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1.24115033</v>
      </c>
      <c r="E74" s="111">
        <v>15.518583679999999</v>
      </c>
      <c r="F74" s="111">
        <v>377.75776281000003</v>
      </c>
      <c r="G74" s="111">
        <v>0</v>
      </c>
      <c r="H74" s="111">
        <v>0</v>
      </c>
      <c r="I74" s="111">
        <v>0</v>
      </c>
      <c r="J74" s="120">
        <v>75.372300039999999</v>
      </c>
      <c r="K74" s="120">
        <f>SUM(D74:J74)</f>
        <v>469.88979686000005</v>
      </c>
      <c r="L74" s="385">
        <v>94.923294119999994</v>
      </c>
      <c r="M74" s="120">
        <f>L74+K74+'A2'!L74+'A1'!M74</f>
        <v>15425.977639520001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7">
        <v>0</v>
      </c>
      <c r="K75" s="387">
        <f>SUM(D75:J75)</f>
        <v>0</v>
      </c>
      <c r="L75" s="388">
        <v>0</v>
      </c>
      <c r="M75" s="387">
        <f>L75+K75+'A2'!L75+'A1'!M75</f>
        <v>348.85233036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3" sqref="B1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0"/>
    </row>
    <row r="2" spans="1:45" s="5" customFormat="1" ht="18" customHeight="1">
      <c r="A2" s="770">
        <v>39337.350324074076</v>
      </c>
      <c r="B2" s="771"/>
      <c r="C2" s="77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0"/>
    </row>
    <row r="3" spans="1:45" s="5" customFormat="1" ht="36.75" customHeight="1">
      <c r="A3" s="127"/>
      <c r="B3" s="773"/>
      <c r="C3" s="77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0"/>
    </row>
    <row r="4" spans="1:45" s="5" customFormat="1" ht="36" customHeight="1">
      <c r="A4" s="127"/>
      <c r="B4" s="772"/>
      <c r="C4" s="77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0"/>
    </row>
    <row r="5" spans="1:45" s="5" customFormat="1" ht="39" customHeight="1">
      <c r="A5" s="192"/>
      <c r="B5" s="772"/>
      <c r="C5" s="77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5"/>
      <c r="T5" s="275"/>
      <c r="U5" s="275"/>
      <c r="V5" s="275"/>
      <c r="W5" s="275"/>
      <c r="X5" s="275"/>
      <c r="Y5" s="275"/>
      <c r="AR5" s="270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August 2012</v>
      </c>
      <c r="S6" s="275"/>
      <c r="T6" s="275"/>
      <c r="U6" s="275"/>
      <c r="V6" s="275"/>
      <c r="W6" s="275"/>
      <c r="X6" s="275"/>
      <c r="Y6" s="275"/>
      <c r="AQ6" s="125"/>
      <c r="AR6" s="270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5"/>
      <c r="T7" s="275"/>
      <c r="U7" s="275"/>
      <c r="V7" s="275"/>
      <c r="W7" s="275"/>
      <c r="X7" s="275"/>
      <c r="Y7" s="275"/>
      <c r="AQ7" s="125"/>
      <c r="AR7" s="27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1"/>
      <c r="AS8" s="106"/>
    </row>
    <row r="9" spans="1:45" s="14" customFormat="1" ht="27.95" customHeight="1">
      <c r="A9" s="69"/>
      <c r="B9" s="70" t="s">
        <v>4</v>
      </c>
      <c r="C9" s="71"/>
      <c r="D9" s="729" t="s">
        <v>65</v>
      </c>
      <c r="E9" s="730"/>
      <c r="F9" s="730"/>
      <c r="G9" s="730"/>
      <c r="H9" s="730"/>
      <c r="I9" s="730"/>
      <c r="J9" s="730"/>
      <c r="K9" s="730"/>
      <c r="L9" s="730"/>
      <c r="M9" s="730"/>
      <c r="N9" s="730"/>
      <c r="O9" s="730"/>
      <c r="P9" s="730"/>
      <c r="Q9" s="730"/>
      <c r="R9" s="730"/>
      <c r="S9" s="730"/>
      <c r="T9" s="730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75" t="s">
        <v>59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14" customFormat="1" ht="18" customHeight="1">
      <c r="A13" s="74"/>
      <c r="B13" s="467" t="s">
        <v>331</v>
      </c>
      <c r="C13" s="469"/>
      <c r="D13" s="468">
        <f>D14+D17+D20+D23</f>
        <v>0</v>
      </c>
      <c r="E13" s="468">
        <f t="shared" ref="E13:AR13" si="0">E14+E17+E20+E23</f>
        <v>0</v>
      </c>
      <c r="F13" s="468">
        <f t="shared" si="0"/>
        <v>30.096606359999996</v>
      </c>
      <c r="G13" s="468">
        <f t="shared" si="0"/>
        <v>0</v>
      </c>
      <c r="H13" s="468">
        <f t="shared" si="0"/>
        <v>0</v>
      </c>
      <c r="I13" s="468">
        <f t="shared" si="0"/>
        <v>0</v>
      </c>
      <c r="J13" s="468">
        <f t="shared" si="0"/>
        <v>0</v>
      </c>
      <c r="K13" s="468">
        <f t="shared" si="0"/>
        <v>0</v>
      </c>
      <c r="L13" s="468">
        <f t="shared" si="0"/>
        <v>151.48588914000001</v>
      </c>
      <c r="M13" s="468">
        <f t="shared" si="0"/>
        <v>0</v>
      </c>
      <c r="N13" s="468">
        <f t="shared" si="0"/>
        <v>8.2735599299999993</v>
      </c>
      <c r="O13" s="468">
        <f t="shared" si="0"/>
        <v>7.9524824899999977</v>
      </c>
      <c r="P13" s="468">
        <f t="shared" si="0"/>
        <v>0</v>
      </c>
      <c r="Q13" s="468">
        <f t="shared" si="0"/>
        <v>0</v>
      </c>
      <c r="R13" s="468">
        <f t="shared" si="0"/>
        <v>20.264118770000003</v>
      </c>
      <c r="S13" s="468">
        <f t="shared" si="0"/>
        <v>0.89627614</v>
      </c>
      <c r="T13" s="468">
        <f t="shared" si="0"/>
        <v>0</v>
      </c>
      <c r="U13" s="468">
        <f t="shared" si="0"/>
        <v>8.8275999999999993E-2</v>
      </c>
      <c r="V13" s="468">
        <f t="shared" si="0"/>
        <v>0.35251292000000001</v>
      </c>
      <c r="W13" s="468">
        <f t="shared" si="0"/>
        <v>0</v>
      </c>
      <c r="X13" s="468">
        <f t="shared" si="0"/>
        <v>1.184841E-2</v>
      </c>
      <c r="Y13" s="468">
        <f t="shared" si="0"/>
        <v>0</v>
      </c>
      <c r="Z13" s="468">
        <f t="shared" si="0"/>
        <v>3.1167133599999999</v>
      </c>
      <c r="AA13" s="468">
        <f t="shared" si="0"/>
        <v>0</v>
      </c>
      <c r="AB13" s="468">
        <f t="shared" si="0"/>
        <v>0</v>
      </c>
      <c r="AC13" s="468">
        <f t="shared" si="0"/>
        <v>77.434664559999987</v>
      </c>
      <c r="AD13" s="468">
        <f t="shared" si="0"/>
        <v>162.35661500999998</v>
      </c>
      <c r="AE13" s="468">
        <f t="shared" si="0"/>
        <v>0</v>
      </c>
      <c r="AF13" s="468">
        <f t="shared" si="0"/>
        <v>0</v>
      </c>
      <c r="AG13" s="468">
        <f t="shared" si="0"/>
        <v>44.520258070000004</v>
      </c>
      <c r="AH13" s="468">
        <f t="shared" si="0"/>
        <v>0</v>
      </c>
      <c r="AI13" s="468">
        <f t="shared" si="0"/>
        <v>0</v>
      </c>
      <c r="AJ13" s="468">
        <f t="shared" si="0"/>
        <v>3.7022499999999993E-2</v>
      </c>
      <c r="AK13" s="468">
        <f t="shared" si="0"/>
        <v>0</v>
      </c>
      <c r="AL13" s="468">
        <f t="shared" si="0"/>
        <v>5.6818079200000007</v>
      </c>
      <c r="AM13" s="468">
        <f t="shared" si="0"/>
        <v>0</v>
      </c>
      <c r="AN13" s="468">
        <f t="shared" si="0"/>
        <v>8.8599899999999999E-3</v>
      </c>
      <c r="AO13" s="468">
        <f t="shared" si="0"/>
        <v>0</v>
      </c>
      <c r="AP13" s="468">
        <f t="shared" si="0"/>
        <v>0</v>
      </c>
      <c r="AQ13" s="468">
        <f t="shared" si="0"/>
        <v>62.231324590000021</v>
      </c>
      <c r="AR13" s="468">
        <f t="shared" si="0"/>
        <v>366.95817378000032</v>
      </c>
      <c r="AS13" s="276"/>
    </row>
    <row r="14" spans="1:45" s="14" customFormat="1" ht="18" customHeight="1">
      <c r="A14" s="77"/>
      <c r="B14" s="12" t="s">
        <v>14</v>
      </c>
      <c r="C14" s="200"/>
      <c r="D14" s="394">
        <f t="shared" ref="D14:AR14" si="1">SUM(D15:D16)</f>
        <v>0</v>
      </c>
      <c r="E14" s="394">
        <f t="shared" si="1"/>
        <v>0</v>
      </c>
      <c r="F14" s="394">
        <f t="shared" si="1"/>
        <v>15.133502689999997</v>
      </c>
      <c r="G14" s="394">
        <f t="shared" si="1"/>
        <v>0</v>
      </c>
      <c r="H14" s="394">
        <f t="shared" si="1"/>
        <v>0</v>
      </c>
      <c r="I14" s="394">
        <f t="shared" si="1"/>
        <v>0</v>
      </c>
      <c r="J14" s="394">
        <f t="shared" si="1"/>
        <v>0</v>
      </c>
      <c r="K14" s="394">
        <f t="shared" si="1"/>
        <v>0</v>
      </c>
      <c r="L14" s="394">
        <f t="shared" si="1"/>
        <v>46.098293820000009</v>
      </c>
      <c r="M14" s="394">
        <f t="shared" si="1"/>
        <v>0</v>
      </c>
      <c r="N14" s="394">
        <f t="shared" si="1"/>
        <v>2.3947198999999997</v>
      </c>
      <c r="O14" s="394">
        <f t="shared" si="1"/>
        <v>2.6845377699999999</v>
      </c>
      <c r="P14" s="394">
        <f t="shared" si="1"/>
        <v>0</v>
      </c>
      <c r="Q14" s="394">
        <f t="shared" si="1"/>
        <v>0</v>
      </c>
      <c r="R14" s="394">
        <f t="shared" si="1"/>
        <v>10.062504930000001</v>
      </c>
      <c r="S14" s="394">
        <f t="shared" si="1"/>
        <v>0.50959686999999998</v>
      </c>
      <c r="T14" s="394">
        <f t="shared" si="1"/>
        <v>0</v>
      </c>
      <c r="U14" s="394">
        <f t="shared" si="1"/>
        <v>0</v>
      </c>
      <c r="V14" s="394">
        <f t="shared" si="1"/>
        <v>0</v>
      </c>
      <c r="W14" s="394">
        <f t="shared" si="1"/>
        <v>0</v>
      </c>
      <c r="X14" s="394">
        <f t="shared" si="1"/>
        <v>0</v>
      </c>
      <c r="Y14" s="394">
        <f t="shared" si="1"/>
        <v>0</v>
      </c>
      <c r="Z14" s="394">
        <f t="shared" si="1"/>
        <v>4.9702820000000002E-2</v>
      </c>
      <c r="AA14" s="394">
        <f t="shared" si="1"/>
        <v>0</v>
      </c>
      <c r="AB14" s="394">
        <f t="shared" si="1"/>
        <v>0</v>
      </c>
      <c r="AC14" s="394">
        <f t="shared" si="1"/>
        <v>22.644437119999999</v>
      </c>
      <c r="AD14" s="394">
        <f t="shared" si="1"/>
        <v>54.819078759999989</v>
      </c>
      <c r="AE14" s="394">
        <f t="shared" si="1"/>
        <v>0</v>
      </c>
      <c r="AF14" s="394">
        <f t="shared" si="1"/>
        <v>0</v>
      </c>
      <c r="AG14" s="394">
        <f t="shared" si="1"/>
        <v>24.043319120000003</v>
      </c>
      <c r="AH14" s="394">
        <f t="shared" si="1"/>
        <v>0</v>
      </c>
      <c r="AI14" s="394">
        <f t="shared" si="1"/>
        <v>0</v>
      </c>
      <c r="AJ14" s="394">
        <f t="shared" si="1"/>
        <v>0</v>
      </c>
      <c r="AK14" s="394">
        <f t="shared" si="1"/>
        <v>0</v>
      </c>
      <c r="AL14" s="394">
        <f t="shared" si="1"/>
        <v>2.9328012700000001</v>
      </c>
      <c r="AM14" s="394">
        <f t="shared" si="1"/>
        <v>0</v>
      </c>
      <c r="AN14" s="394">
        <f t="shared" si="1"/>
        <v>0</v>
      </c>
      <c r="AO14" s="394">
        <f t="shared" si="1"/>
        <v>0</v>
      </c>
      <c r="AP14" s="394">
        <f t="shared" si="1"/>
        <v>0</v>
      </c>
      <c r="AQ14" s="394">
        <f t="shared" si="1"/>
        <v>48.928220110000019</v>
      </c>
      <c r="AR14" s="394">
        <f t="shared" si="1"/>
        <v>20.329678600000001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10.876488700000001</v>
      </c>
      <c r="M15" s="120">
        <v>0</v>
      </c>
      <c r="N15" s="120">
        <v>0</v>
      </c>
      <c r="O15" s="120">
        <v>0.16539286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0.11830798999999999</v>
      </c>
      <c r="AD15" s="120">
        <v>5.4545520300000003</v>
      </c>
      <c r="AE15" s="120">
        <v>0</v>
      </c>
      <c r="AF15" s="120">
        <v>0</v>
      </c>
      <c r="AG15" s="120">
        <v>0.30086563999999999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11.76946497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15.133502689999997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35.221805120000006</v>
      </c>
      <c r="M16" s="110">
        <v>0</v>
      </c>
      <c r="N16" s="110">
        <v>2.3947198999999997</v>
      </c>
      <c r="O16" s="110">
        <v>2.5191449100000001</v>
      </c>
      <c r="P16" s="110">
        <v>0</v>
      </c>
      <c r="Q16" s="110">
        <v>0</v>
      </c>
      <c r="R16" s="110">
        <v>10.062504930000001</v>
      </c>
      <c r="S16" s="110">
        <v>0.50959686999999998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4.9702820000000002E-2</v>
      </c>
      <c r="AA16" s="110">
        <v>0</v>
      </c>
      <c r="AB16" s="110">
        <v>0</v>
      </c>
      <c r="AC16" s="110">
        <v>22.526129129999998</v>
      </c>
      <c r="AD16" s="110">
        <v>49.364526729999987</v>
      </c>
      <c r="AE16" s="110">
        <v>0</v>
      </c>
      <c r="AF16" s="110">
        <v>0</v>
      </c>
      <c r="AG16" s="110">
        <v>23.742453480000002</v>
      </c>
      <c r="AH16" s="110">
        <v>0</v>
      </c>
      <c r="AI16" s="110">
        <v>0</v>
      </c>
      <c r="AJ16" s="110">
        <v>0</v>
      </c>
      <c r="AK16" s="110">
        <v>0</v>
      </c>
      <c r="AL16" s="110">
        <v>2.9328012700000001</v>
      </c>
      <c r="AM16" s="110">
        <v>0</v>
      </c>
      <c r="AN16" s="110">
        <v>0</v>
      </c>
      <c r="AO16" s="110">
        <v>0</v>
      </c>
      <c r="AP16" s="110">
        <v>0</v>
      </c>
      <c r="AQ16" s="110">
        <v>48.928220110000019</v>
      </c>
      <c r="AR16" s="110">
        <v>8.5602136299999998</v>
      </c>
      <c r="AS16" s="121"/>
    </row>
    <row r="17" spans="1:50" s="14" customFormat="1" ht="18" customHeight="1">
      <c r="A17" s="78"/>
      <c r="B17" s="12" t="s">
        <v>329</v>
      </c>
      <c r="C17" s="200"/>
      <c r="D17" s="394">
        <f t="shared" ref="D17:AR17" si="2">SUM(D18:D19)</f>
        <v>0</v>
      </c>
      <c r="E17" s="394">
        <f t="shared" si="2"/>
        <v>0</v>
      </c>
      <c r="F17" s="394">
        <f t="shared" si="2"/>
        <v>0</v>
      </c>
      <c r="G17" s="394">
        <f t="shared" si="2"/>
        <v>0</v>
      </c>
      <c r="H17" s="394">
        <f t="shared" si="2"/>
        <v>0</v>
      </c>
      <c r="I17" s="394">
        <f t="shared" si="2"/>
        <v>0</v>
      </c>
      <c r="J17" s="394">
        <f t="shared" si="2"/>
        <v>0</v>
      </c>
      <c r="K17" s="394">
        <f t="shared" si="2"/>
        <v>0</v>
      </c>
      <c r="L17" s="394">
        <f t="shared" si="2"/>
        <v>53.751870830000001</v>
      </c>
      <c r="M17" s="394">
        <f t="shared" si="2"/>
        <v>0</v>
      </c>
      <c r="N17" s="394">
        <f t="shared" si="2"/>
        <v>3.5547949000000005</v>
      </c>
      <c r="O17" s="394">
        <f t="shared" si="2"/>
        <v>0.11651802</v>
      </c>
      <c r="P17" s="394">
        <f t="shared" si="2"/>
        <v>0</v>
      </c>
      <c r="Q17" s="394">
        <f t="shared" si="2"/>
        <v>0</v>
      </c>
      <c r="R17" s="394">
        <f t="shared" si="2"/>
        <v>0.11088900000000002</v>
      </c>
      <c r="S17" s="394">
        <f t="shared" si="2"/>
        <v>0</v>
      </c>
      <c r="T17" s="394">
        <f t="shared" si="2"/>
        <v>0</v>
      </c>
      <c r="U17" s="394">
        <f t="shared" si="2"/>
        <v>7.9927999999999999E-2</v>
      </c>
      <c r="V17" s="394">
        <f t="shared" si="2"/>
        <v>0.14447685000000002</v>
      </c>
      <c r="W17" s="394">
        <f t="shared" si="2"/>
        <v>0</v>
      </c>
      <c r="X17" s="394">
        <f t="shared" si="2"/>
        <v>0</v>
      </c>
      <c r="Y17" s="394">
        <f t="shared" si="2"/>
        <v>0</v>
      </c>
      <c r="Z17" s="394">
        <f t="shared" si="2"/>
        <v>1.5559856400000001</v>
      </c>
      <c r="AA17" s="394">
        <f t="shared" si="2"/>
        <v>0</v>
      </c>
      <c r="AB17" s="394">
        <f t="shared" si="2"/>
        <v>0</v>
      </c>
      <c r="AC17" s="394">
        <f t="shared" si="2"/>
        <v>37.975482899999996</v>
      </c>
      <c r="AD17" s="394">
        <f t="shared" si="2"/>
        <v>58.743954500000001</v>
      </c>
      <c r="AE17" s="394">
        <f t="shared" si="2"/>
        <v>0</v>
      </c>
      <c r="AF17" s="394">
        <f t="shared" si="2"/>
        <v>0</v>
      </c>
      <c r="AG17" s="394">
        <f t="shared" si="2"/>
        <v>3.9096202499999992</v>
      </c>
      <c r="AH17" s="394">
        <f t="shared" si="2"/>
        <v>0</v>
      </c>
      <c r="AI17" s="394">
        <f t="shared" si="2"/>
        <v>0</v>
      </c>
      <c r="AJ17" s="394">
        <f t="shared" si="2"/>
        <v>0</v>
      </c>
      <c r="AK17" s="394">
        <f t="shared" si="2"/>
        <v>0</v>
      </c>
      <c r="AL17" s="394">
        <f t="shared" si="2"/>
        <v>5.5705859999999996E-2</v>
      </c>
      <c r="AM17" s="394">
        <f t="shared" si="2"/>
        <v>0</v>
      </c>
      <c r="AN17" s="394">
        <f t="shared" si="2"/>
        <v>0</v>
      </c>
      <c r="AO17" s="394">
        <f t="shared" si="2"/>
        <v>0</v>
      </c>
      <c r="AP17" s="394">
        <f t="shared" si="2"/>
        <v>0</v>
      </c>
      <c r="AQ17" s="394">
        <f t="shared" si="2"/>
        <v>0.31009817000000001</v>
      </c>
      <c r="AR17" s="394">
        <f t="shared" si="2"/>
        <v>299.83888392000028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6.2500389399999996</v>
      </c>
      <c r="M18" s="120">
        <v>0</v>
      </c>
      <c r="N18" s="120">
        <v>2.54915E-3</v>
      </c>
      <c r="O18" s="120">
        <v>8.6635790000000004E-2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3.9964E-2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0.66734605000000013</v>
      </c>
      <c r="AD18" s="120">
        <v>31.320285559999999</v>
      </c>
      <c r="AE18" s="120">
        <v>0</v>
      </c>
      <c r="AF18" s="120">
        <v>0</v>
      </c>
      <c r="AG18" s="120">
        <v>1.0830701</v>
      </c>
      <c r="AH18" s="120">
        <v>0</v>
      </c>
      <c r="AI18" s="120">
        <v>0</v>
      </c>
      <c r="AJ18" s="120">
        <v>0</v>
      </c>
      <c r="AK18" s="120">
        <v>0</v>
      </c>
      <c r="AL18" s="120">
        <v>4.772908E-2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2.1802657699999997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47.501831889999998</v>
      </c>
      <c r="M19" s="110">
        <v>0</v>
      </c>
      <c r="N19" s="110">
        <v>3.5522457500000004</v>
      </c>
      <c r="O19" s="110">
        <v>2.9882229999999999E-2</v>
      </c>
      <c r="P19" s="110">
        <v>0</v>
      </c>
      <c r="Q19" s="110">
        <v>0</v>
      </c>
      <c r="R19" s="110">
        <v>0.11088900000000002</v>
      </c>
      <c r="S19" s="110">
        <v>0</v>
      </c>
      <c r="T19" s="110">
        <v>0</v>
      </c>
      <c r="U19" s="110">
        <v>3.9964E-2</v>
      </c>
      <c r="V19" s="110">
        <v>0.14447685000000002</v>
      </c>
      <c r="W19" s="110">
        <v>0</v>
      </c>
      <c r="X19" s="110">
        <v>0</v>
      </c>
      <c r="Y19" s="110">
        <v>0</v>
      </c>
      <c r="Z19" s="110">
        <v>1.5559856400000001</v>
      </c>
      <c r="AA19" s="110">
        <v>0</v>
      </c>
      <c r="AB19" s="110">
        <v>0</v>
      </c>
      <c r="AC19" s="110">
        <v>37.308136849999997</v>
      </c>
      <c r="AD19" s="110">
        <v>27.423668940000002</v>
      </c>
      <c r="AE19" s="110">
        <v>0</v>
      </c>
      <c r="AF19" s="110">
        <v>0</v>
      </c>
      <c r="AG19" s="110">
        <v>2.8265501499999992</v>
      </c>
      <c r="AH19" s="110">
        <v>0</v>
      </c>
      <c r="AI19" s="110">
        <v>0</v>
      </c>
      <c r="AJ19" s="110">
        <v>0</v>
      </c>
      <c r="AK19" s="110">
        <v>0</v>
      </c>
      <c r="AL19" s="110">
        <v>7.9767799999999993E-3</v>
      </c>
      <c r="AM19" s="110">
        <v>0</v>
      </c>
      <c r="AN19" s="110">
        <v>0</v>
      </c>
      <c r="AO19" s="110">
        <v>0</v>
      </c>
      <c r="AP19" s="110">
        <v>0</v>
      </c>
      <c r="AQ19" s="110">
        <v>0.31009817000000001</v>
      </c>
      <c r="AR19" s="110">
        <v>297.65861815000028</v>
      </c>
      <c r="AS19" s="121"/>
    </row>
    <row r="20" spans="1:50" s="14" customFormat="1" ht="18" customHeight="1">
      <c r="A20" s="78"/>
      <c r="B20" s="12" t="s">
        <v>17</v>
      </c>
      <c r="C20" s="200"/>
      <c r="D20" s="394">
        <f t="shared" ref="D20:AR20" si="3">SUM(D21:D22)</f>
        <v>0</v>
      </c>
      <c r="E20" s="394">
        <f t="shared" si="3"/>
        <v>0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0</v>
      </c>
      <c r="L20" s="394">
        <f t="shared" si="3"/>
        <v>0</v>
      </c>
      <c r="M20" s="394">
        <f t="shared" si="3"/>
        <v>0</v>
      </c>
      <c r="N20" s="394">
        <f t="shared" si="3"/>
        <v>0</v>
      </c>
      <c r="O20" s="394">
        <f t="shared" si="3"/>
        <v>1.25997E-3</v>
      </c>
      <c r="P20" s="394">
        <f t="shared" si="3"/>
        <v>0</v>
      </c>
      <c r="Q20" s="394">
        <f t="shared" si="3"/>
        <v>0</v>
      </c>
      <c r="R20" s="394">
        <f t="shared" si="3"/>
        <v>3.9763E-2</v>
      </c>
      <c r="S20" s="394">
        <f t="shared" si="3"/>
        <v>0</v>
      </c>
      <c r="T20" s="394">
        <f t="shared" si="3"/>
        <v>0</v>
      </c>
      <c r="U20" s="394">
        <f t="shared" si="3"/>
        <v>0</v>
      </c>
      <c r="V20" s="394">
        <f t="shared" si="3"/>
        <v>0</v>
      </c>
      <c r="W20" s="394">
        <f t="shared" si="3"/>
        <v>0</v>
      </c>
      <c r="X20" s="394">
        <f t="shared" si="3"/>
        <v>0</v>
      </c>
      <c r="Y20" s="394">
        <f t="shared" si="3"/>
        <v>0</v>
      </c>
      <c r="Z20" s="394">
        <f t="shared" si="3"/>
        <v>0</v>
      </c>
      <c r="AA20" s="394">
        <f t="shared" si="3"/>
        <v>0</v>
      </c>
      <c r="AB20" s="394">
        <f t="shared" si="3"/>
        <v>0</v>
      </c>
      <c r="AC20" s="394">
        <f t="shared" si="3"/>
        <v>1.3721699999999998E-3</v>
      </c>
      <c r="AD20" s="394">
        <f t="shared" si="3"/>
        <v>0</v>
      </c>
      <c r="AE20" s="394">
        <f t="shared" si="3"/>
        <v>0</v>
      </c>
      <c r="AF20" s="394">
        <f t="shared" si="3"/>
        <v>0</v>
      </c>
      <c r="AG20" s="394">
        <f t="shared" si="3"/>
        <v>7.3110600000000003E-3</v>
      </c>
      <c r="AH20" s="394">
        <f t="shared" si="3"/>
        <v>0</v>
      </c>
      <c r="AI20" s="394">
        <f t="shared" si="3"/>
        <v>0</v>
      </c>
      <c r="AJ20" s="394">
        <f t="shared" si="3"/>
        <v>0</v>
      </c>
      <c r="AK20" s="394">
        <f t="shared" si="3"/>
        <v>0</v>
      </c>
      <c r="AL20" s="394">
        <f t="shared" si="3"/>
        <v>0</v>
      </c>
      <c r="AM20" s="394">
        <f t="shared" si="3"/>
        <v>0</v>
      </c>
      <c r="AN20" s="394">
        <f t="shared" si="3"/>
        <v>0</v>
      </c>
      <c r="AO20" s="394">
        <f t="shared" si="3"/>
        <v>0</v>
      </c>
      <c r="AP20" s="394">
        <f t="shared" si="3"/>
        <v>0</v>
      </c>
      <c r="AQ20" s="394">
        <f t="shared" si="3"/>
        <v>0</v>
      </c>
      <c r="AR20" s="394">
        <f t="shared" si="3"/>
        <v>9.9633000000000013E-4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1.25997E-3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7.3110600000000003E-3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3.9763E-2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1.3721699999999998E-3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9.9633000000000013E-4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14.963103670000001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51.635724490000001</v>
      </c>
      <c r="M23" s="110">
        <f t="shared" si="4"/>
        <v>0</v>
      </c>
      <c r="N23" s="110">
        <f t="shared" si="4"/>
        <v>2.3240451299999996</v>
      </c>
      <c r="O23" s="110">
        <f t="shared" si="4"/>
        <v>5.1501667299999978</v>
      </c>
      <c r="P23" s="110">
        <f t="shared" si="4"/>
        <v>0</v>
      </c>
      <c r="Q23" s="110">
        <f t="shared" si="4"/>
        <v>0</v>
      </c>
      <c r="R23" s="110">
        <f t="shared" si="4"/>
        <v>10.050961839999999</v>
      </c>
      <c r="S23" s="110">
        <f t="shared" si="4"/>
        <v>0.38667927000000002</v>
      </c>
      <c r="T23" s="110">
        <f t="shared" si="4"/>
        <v>0</v>
      </c>
      <c r="U23" s="110">
        <f t="shared" si="4"/>
        <v>8.3480000000000013E-3</v>
      </c>
      <c r="V23" s="110">
        <f t="shared" si="4"/>
        <v>0.20803606999999999</v>
      </c>
      <c r="W23" s="110">
        <f t="shared" si="4"/>
        <v>0</v>
      </c>
      <c r="X23" s="110">
        <f t="shared" si="4"/>
        <v>1.184841E-2</v>
      </c>
      <c r="Y23" s="110">
        <f t="shared" si="4"/>
        <v>0</v>
      </c>
      <c r="Z23" s="110">
        <f t="shared" si="4"/>
        <v>1.5110248999999998</v>
      </c>
      <c r="AA23" s="110">
        <f t="shared" si="4"/>
        <v>0</v>
      </c>
      <c r="AB23" s="110">
        <f t="shared" si="4"/>
        <v>0</v>
      </c>
      <c r="AC23" s="110">
        <f t="shared" si="4"/>
        <v>16.813372369999996</v>
      </c>
      <c r="AD23" s="110">
        <f t="shared" si="4"/>
        <v>48.793581749999994</v>
      </c>
      <c r="AE23" s="110">
        <f t="shared" si="4"/>
        <v>0</v>
      </c>
      <c r="AF23" s="110">
        <f t="shared" si="4"/>
        <v>0</v>
      </c>
      <c r="AG23" s="110">
        <f t="shared" si="4"/>
        <v>16.560007640000002</v>
      </c>
      <c r="AH23" s="110">
        <f t="shared" si="4"/>
        <v>0</v>
      </c>
      <c r="AI23" s="110">
        <f t="shared" si="4"/>
        <v>0</v>
      </c>
      <c r="AJ23" s="110">
        <f t="shared" si="4"/>
        <v>3.7022499999999993E-2</v>
      </c>
      <c r="AK23" s="110">
        <f t="shared" si="4"/>
        <v>0</v>
      </c>
      <c r="AL23" s="110">
        <f t="shared" si="4"/>
        <v>2.6933007899999999</v>
      </c>
      <c r="AM23" s="110">
        <f t="shared" si="4"/>
        <v>0</v>
      </c>
      <c r="AN23" s="110">
        <f t="shared" si="4"/>
        <v>8.8599899999999999E-3</v>
      </c>
      <c r="AO23" s="110">
        <f t="shared" si="4"/>
        <v>0</v>
      </c>
      <c r="AP23" s="110">
        <f t="shared" si="4"/>
        <v>0</v>
      </c>
      <c r="AQ23" s="110">
        <f t="shared" si="4"/>
        <v>12.993006309999998</v>
      </c>
      <c r="AR23" s="110">
        <f t="shared" si="4"/>
        <v>46.788614930000008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14.963103670000001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50.592032870000004</v>
      </c>
      <c r="M24" s="110">
        <v>0</v>
      </c>
      <c r="N24" s="110">
        <v>2.2553969099999995</v>
      </c>
      <c r="O24" s="110">
        <v>5.1371233499999978</v>
      </c>
      <c r="P24" s="110">
        <v>0</v>
      </c>
      <c r="Q24" s="110">
        <v>0</v>
      </c>
      <c r="R24" s="110">
        <v>10.050961839999999</v>
      </c>
      <c r="S24" s="110">
        <v>0.35974217000000003</v>
      </c>
      <c r="T24" s="110">
        <v>0</v>
      </c>
      <c r="U24" s="110">
        <v>8.3480000000000013E-3</v>
      </c>
      <c r="V24" s="110">
        <v>0.20803606999999999</v>
      </c>
      <c r="W24" s="110">
        <v>0</v>
      </c>
      <c r="X24" s="110">
        <v>1.184841E-2</v>
      </c>
      <c r="Y24" s="110">
        <v>0</v>
      </c>
      <c r="Z24" s="110">
        <v>1.5110248999999998</v>
      </c>
      <c r="AA24" s="110">
        <v>0</v>
      </c>
      <c r="AB24" s="110">
        <v>0</v>
      </c>
      <c r="AC24" s="110">
        <v>4.8008778099999994</v>
      </c>
      <c r="AD24" s="110">
        <v>36.022466669999993</v>
      </c>
      <c r="AE24" s="110">
        <v>0</v>
      </c>
      <c r="AF24" s="110">
        <v>0</v>
      </c>
      <c r="AG24" s="110">
        <v>16.470790710000003</v>
      </c>
      <c r="AH24" s="110">
        <v>0</v>
      </c>
      <c r="AI24" s="110">
        <v>0</v>
      </c>
      <c r="AJ24" s="110">
        <v>3.7022499999999993E-2</v>
      </c>
      <c r="AK24" s="110">
        <v>0</v>
      </c>
      <c r="AL24" s="110">
        <v>0.68898771999999997</v>
      </c>
      <c r="AM24" s="110">
        <v>0</v>
      </c>
      <c r="AN24" s="110">
        <v>8.8599899999999999E-3</v>
      </c>
      <c r="AO24" s="110">
        <v>0</v>
      </c>
      <c r="AP24" s="110">
        <v>0</v>
      </c>
      <c r="AQ24" s="110">
        <v>0.20088441999999998</v>
      </c>
      <c r="AR24" s="110">
        <v>26.17383938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1.0436916199999999</v>
      </c>
      <c r="M25" s="110">
        <v>0</v>
      </c>
      <c r="N25" s="110">
        <v>6.864822000000001E-2</v>
      </c>
      <c r="O25" s="110">
        <v>1.3043379999999999E-2</v>
      </c>
      <c r="P25" s="110">
        <v>0</v>
      </c>
      <c r="Q25" s="110">
        <v>0</v>
      </c>
      <c r="R25" s="110">
        <v>0</v>
      </c>
      <c r="S25" s="110">
        <v>2.6937099999999999E-2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12.012494559999999</v>
      </c>
      <c r="AD25" s="110">
        <v>12.77111508</v>
      </c>
      <c r="AE25" s="110">
        <v>0</v>
      </c>
      <c r="AF25" s="110">
        <v>0</v>
      </c>
      <c r="AG25" s="110">
        <v>8.921693E-2</v>
      </c>
      <c r="AH25" s="110">
        <v>0</v>
      </c>
      <c r="AI25" s="110">
        <v>0</v>
      </c>
      <c r="AJ25" s="110">
        <v>0</v>
      </c>
      <c r="AK25" s="110">
        <v>0</v>
      </c>
      <c r="AL25" s="110">
        <v>2.0043130699999998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12.792121889999999</v>
      </c>
      <c r="AR25" s="110">
        <v>20.614775550000008</v>
      </c>
      <c r="AS25" s="14"/>
      <c r="AT25" s="14"/>
      <c r="AU25" s="14"/>
      <c r="AV25" s="14"/>
    </row>
    <row r="26" spans="1:50" s="26" customFormat="1" ht="18" customHeight="1">
      <c r="A26" s="77"/>
      <c r="B26" s="467" t="s">
        <v>332</v>
      </c>
      <c r="C26" s="469"/>
      <c r="D26" s="468">
        <f>D27+D28</f>
        <v>0</v>
      </c>
      <c r="E26" s="468">
        <f t="shared" ref="E26:AR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21.406933539999997</v>
      </c>
      <c r="M26" s="468">
        <f t="shared" si="5"/>
        <v>0</v>
      </c>
      <c r="N26" s="468">
        <f t="shared" si="5"/>
        <v>0</v>
      </c>
      <c r="O26" s="468">
        <f t="shared" si="5"/>
        <v>0</v>
      </c>
      <c r="P26" s="468">
        <f t="shared" si="5"/>
        <v>0</v>
      </c>
      <c r="Q26" s="468">
        <f t="shared" si="5"/>
        <v>0</v>
      </c>
      <c r="R26" s="468">
        <f t="shared" si="5"/>
        <v>0</v>
      </c>
      <c r="S26" s="468">
        <f t="shared" si="5"/>
        <v>0</v>
      </c>
      <c r="T26" s="468">
        <f t="shared" si="5"/>
        <v>0</v>
      </c>
      <c r="U26" s="468">
        <f t="shared" si="5"/>
        <v>0</v>
      </c>
      <c r="V26" s="468">
        <f t="shared" si="5"/>
        <v>0</v>
      </c>
      <c r="W26" s="468">
        <f t="shared" si="5"/>
        <v>0</v>
      </c>
      <c r="X26" s="468">
        <f t="shared" si="5"/>
        <v>0</v>
      </c>
      <c r="Y26" s="468">
        <f t="shared" si="5"/>
        <v>0</v>
      </c>
      <c r="Z26" s="468">
        <f t="shared" si="5"/>
        <v>0</v>
      </c>
      <c r="AA26" s="468">
        <f t="shared" si="5"/>
        <v>0</v>
      </c>
      <c r="AB26" s="468">
        <f t="shared" si="5"/>
        <v>0</v>
      </c>
      <c r="AC26" s="468">
        <f t="shared" si="5"/>
        <v>0</v>
      </c>
      <c r="AD26" s="468">
        <f t="shared" si="5"/>
        <v>0</v>
      </c>
      <c r="AE26" s="468">
        <f t="shared" si="5"/>
        <v>0</v>
      </c>
      <c r="AF26" s="468">
        <f t="shared" si="5"/>
        <v>0</v>
      </c>
      <c r="AG26" s="468">
        <f t="shared" si="5"/>
        <v>0</v>
      </c>
      <c r="AH26" s="468">
        <f t="shared" si="5"/>
        <v>0</v>
      </c>
      <c r="AI26" s="468">
        <f t="shared" si="5"/>
        <v>0</v>
      </c>
      <c r="AJ26" s="468">
        <f t="shared" si="5"/>
        <v>0</v>
      </c>
      <c r="AK26" s="468">
        <f t="shared" si="5"/>
        <v>0</v>
      </c>
      <c r="AL26" s="468">
        <f t="shared" si="5"/>
        <v>0</v>
      </c>
      <c r="AM26" s="468">
        <f t="shared" si="5"/>
        <v>0</v>
      </c>
      <c r="AN26" s="468">
        <f t="shared" si="5"/>
        <v>0</v>
      </c>
      <c r="AO26" s="468">
        <f t="shared" si="5"/>
        <v>0</v>
      </c>
      <c r="AP26" s="468">
        <f t="shared" si="5"/>
        <v>0</v>
      </c>
      <c r="AQ26" s="468">
        <f t="shared" si="5"/>
        <v>0</v>
      </c>
      <c r="AR26" s="468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21.406933539999997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4">
        <f>D26+D13</f>
        <v>0</v>
      </c>
      <c r="E29" s="394">
        <f t="shared" ref="E29:AR29" si="6">E26+E13</f>
        <v>0</v>
      </c>
      <c r="F29" s="394">
        <f t="shared" si="6"/>
        <v>30.096606359999996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172.89282267999999</v>
      </c>
      <c r="M29" s="394">
        <f t="shared" si="6"/>
        <v>0</v>
      </c>
      <c r="N29" s="394">
        <f t="shared" si="6"/>
        <v>8.2735599299999993</v>
      </c>
      <c r="O29" s="394">
        <f t="shared" si="6"/>
        <v>7.9524824899999977</v>
      </c>
      <c r="P29" s="394">
        <f t="shared" si="6"/>
        <v>0</v>
      </c>
      <c r="Q29" s="394">
        <f t="shared" si="6"/>
        <v>0</v>
      </c>
      <c r="R29" s="394">
        <f t="shared" si="6"/>
        <v>20.264118770000003</v>
      </c>
      <c r="S29" s="394">
        <f t="shared" si="6"/>
        <v>0.89627614</v>
      </c>
      <c r="T29" s="394">
        <f t="shared" si="6"/>
        <v>0</v>
      </c>
      <c r="U29" s="394">
        <f t="shared" si="6"/>
        <v>8.8275999999999993E-2</v>
      </c>
      <c r="V29" s="394">
        <f t="shared" si="6"/>
        <v>0.35251292000000001</v>
      </c>
      <c r="W29" s="394">
        <f t="shared" si="6"/>
        <v>0</v>
      </c>
      <c r="X29" s="394">
        <f t="shared" si="6"/>
        <v>1.184841E-2</v>
      </c>
      <c r="Y29" s="394">
        <f t="shared" si="6"/>
        <v>0</v>
      </c>
      <c r="Z29" s="394">
        <f t="shared" si="6"/>
        <v>3.1167133599999999</v>
      </c>
      <c r="AA29" s="394">
        <f t="shared" si="6"/>
        <v>0</v>
      </c>
      <c r="AB29" s="394">
        <f t="shared" si="6"/>
        <v>0</v>
      </c>
      <c r="AC29" s="394">
        <f t="shared" si="6"/>
        <v>77.434664559999987</v>
      </c>
      <c r="AD29" s="394">
        <f t="shared" si="6"/>
        <v>162.35661500999998</v>
      </c>
      <c r="AE29" s="394">
        <f t="shared" si="6"/>
        <v>0</v>
      </c>
      <c r="AF29" s="394">
        <f t="shared" si="6"/>
        <v>0</v>
      </c>
      <c r="AG29" s="394">
        <f t="shared" si="6"/>
        <v>44.520258070000004</v>
      </c>
      <c r="AH29" s="394">
        <f t="shared" si="6"/>
        <v>0</v>
      </c>
      <c r="AI29" s="394">
        <f t="shared" si="6"/>
        <v>0</v>
      </c>
      <c r="AJ29" s="394">
        <f t="shared" si="6"/>
        <v>3.7022499999999993E-2</v>
      </c>
      <c r="AK29" s="394">
        <f t="shared" si="6"/>
        <v>0</v>
      </c>
      <c r="AL29" s="394">
        <f t="shared" si="6"/>
        <v>5.6818079200000007</v>
      </c>
      <c r="AM29" s="394">
        <f t="shared" si="6"/>
        <v>0</v>
      </c>
      <c r="AN29" s="394">
        <f t="shared" si="6"/>
        <v>8.8599899999999999E-3</v>
      </c>
      <c r="AO29" s="394">
        <f t="shared" si="6"/>
        <v>0</v>
      </c>
      <c r="AP29" s="394">
        <f t="shared" si="6"/>
        <v>0</v>
      </c>
      <c r="AQ29" s="394">
        <f t="shared" si="6"/>
        <v>62.231324590000021</v>
      </c>
      <c r="AR29" s="394">
        <f t="shared" si="6"/>
        <v>366.95817378000032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7" t="s">
        <v>331</v>
      </c>
      <c r="C32" s="469"/>
      <c r="D32" s="468">
        <f>D33+D36+D39+D42</f>
        <v>0</v>
      </c>
      <c r="E32" s="468">
        <f t="shared" ref="E32:AR32" si="7">E33+E36+E39+E42</f>
        <v>0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0</v>
      </c>
      <c r="J32" s="468">
        <f t="shared" si="7"/>
        <v>0</v>
      </c>
      <c r="K32" s="468">
        <f t="shared" si="7"/>
        <v>0</v>
      </c>
      <c r="L32" s="468">
        <f t="shared" si="7"/>
        <v>171.47647967999998</v>
      </c>
      <c r="M32" s="468">
        <f t="shared" si="7"/>
        <v>0</v>
      </c>
      <c r="N32" s="468">
        <f t="shared" si="7"/>
        <v>1.0034816000000002</v>
      </c>
      <c r="O32" s="468">
        <f t="shared" si="7"/>
        <v>5.40429E-3</v>
      </c>
      <c r="P32" s="468">
        <f t="shared" si="7"/>
        <v>0</v>
      </c>
      <c r="Q32" s="468">
        <f t="shared" si="7"/>
        <v>0</v>
      </c>
      <c r="R32" s="468">
        <f t="shared" si="7"/>
        <v>0</v>
      </c>
      <c r="S32" s="468">
        <f t="shared" si="7"/>
        <v>0</v>
      </c>
      <c r="T32" s="468">
        <f t="shared" si="7"/>
        <v>0</v>
      </c>
      <c r="U32" s="468">
        <f t="shared" si="7"/>
        <v>0</v>
      </c>
      <c r="V32" s="468">
        <f t="shared" si="7"/>
        <v>9.9959430000000002E-2</v>
      </c>
      <c r="W32" s="468">
        <f t="shared" si="7"/>
        <v>0</v>
      </c>
      <c r="X32" s="468">
        <f t="shared" si="7"/>
        <v>0</v>
      </c>
      <c r="Y32" s="468">
        <f t="shared" si="7"/>
        <v>0</v>
      </c>
      <c r="Z32" s="468">
        <f t="shared" si="7"/>
        <v>0</v>
      </c>
      <c r="AA32" s="468">
        <f t="shared" si="7"/>
        <v>0</v>
      </c>
      <c r="AB32" s="468">
        <f t="shared" si="7"/>
        <v>0</v>
      </c>
      <c r="AC32" s="468">
        <f t="shared" si="7"/>
        <v>0</v>
      </c>
      <c r="AD32" s="468">
        <f t="shared" si="7"/>
        <v>5.2765059300000008</v>
      </c>
      <c r="AE32" s="468">
        <f t="shared" si="7"/>
        <v>0</v>
      </c>
      <c r="AF32" s="468">
        <f t="shared" si="7"/>
        <v>0</v>
      </c>
      <c r="AG32" s="468">
        <f t="shared" si="7"/>
        <v>0.22554879999999999</v>
      </c>
      <c r="AH32" s="468">
        <f t="shared" si="7"/>
        <v>0</v>
      </c>
      <c r="AI32" s="468">
        <f t="shared" si="7"/>
        <v>0</v>
      </c>
      <c r="AJ32" s="468">
        <f t="shared" si="7"/>
        <v>0</v>
      </c>
      <c r="AK32" s="468">
        <f t="shared" si="7"/>
        <v>0</v>
      </c>
      <c r="AL32" s="468">
        <f t="shared" si="7"/>
        <v>7.0350027699999993</v>
      </c>
      <c r="AM32" s="468">
        <f t="shared" si="7"/>
        <v>0</v>
      </c>
      <c r="AN32" s="468">
        <f t="shared" si="7"/>
        <v>0</v>
      </c>
      <c r="AO32" s="468">
        <f t="shared" si="7"/>
        <v>0</v>
      </c>
      <c r="AP32" s="468">
        <f t="shared" si="7"/>
        <v>0</v>
      </c>
      <c r="AQ32" s="468">
        <f t="shared" si="7"/>
        <v>6.9988469799999997</v>
      </c>
      <c r="AR32" s="468">
        <f t="shared" si="7"/>
        <v>113.05514719</v>
      </c>
    </row>
    <row r="33" spans="1:67" s="26" customFormat="1" ht="18" customHeight="1">
      <c r="A33" s="74"/>
      <c r="B33" s="12" t="s">
        <v>14</v>
      </c>
      <c r="C33" s="200"/>
      <c r="D33" s="394">
        <f t="shared" ref="D33:AR33" si="8">SUM(D34:D35)</f>
        <v>0</v>
      </c>
      <c r="E33" s="394">
        <f t="shared" si="8"/>
        <v>0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</v>
      </c>
      <c r="J33" s="394">
        <f t="shared" si="8"/>
        <v>0</v>
      </c>
      <c r="K33" s="394">
        <f t="shared" si="8"/>
        <v>0</v>
      </c>
      <c r="L33" s="394">
        <f t="shared" si="8"/>
        <v>40.770904479999999</v>
      </c>
      <c r="M33" s="394">
        <f t="shared" si="8"/>
        <v>0</v>
      </c>
      <c r="N33" s="394">
        <f t="shared" si="8"/>
        <v>2.83403E-3</v>
      </c>
      <c r="O33" s="394">
        <f t="shared" si="8"/>
        <v>5.40429E-3</v>
      </c>
      <c r="P33" s="394">
        <f t="shared" si="8"/>
        <v>0</v>
      </c>
      <c r="Q33" s="394">
        <f t="shared" si="8"/>
        <v>0</v>
      </c>
      <c r="R33" s="394">
        <f t="shared" si="8"/>
        <v>0</v>
      </c>
      <c r="S33" s="394">
        <f t="shared" si="8"/>
        <v>0</v>
      </c>
      <c r="T33" s="394">
        <f t="shared" si="8"/>
        <v>0</v>
      </c>
      <c r="U33" s="394">
        <f t="shared" si="8"/>
        <v>0</v>
      </c>
      <c r="V33" s="394">
        <f t="shared" si="8"/>
        <v>9.9959430000000002E-2</v>
      </c>
      <c r="W33" s="394">
        <f t="shared" si="8"/>
        <v>0</v>
      </c>
      <c r="X33" s="394">
        <f t="shared" si="8"/>
        <v>0</v>
      </c>
      <c r="Y33" s="394">
        <f t="shared" si="8"/>
        <v>0</v>
      </c>
      <c r="Z33" s="394">
        <f t="shared" si="8"/>
        <v>0</v>
      </c>
      <c r="AA33" s="394">
        <f t="shared" si="8"/>
        <v>0</v>
      </c>
      <c r="AB33" s="394">
        <f t="shared" si="8"/>
        <v>0</v>
      </c>
      <c r="AC33" s="394">
        <f t="shared" si="8"/>
        <v>0</v>
      </c>
      <c r="AD33" s="394">
        <f t="shared" si="8"/>
        <v>4.1973629200000007</v>
      </c>
      <c r="AE33" s="394">
        <f t="shared" si="8"/>
        <v>0</v>
      </c>
      <c r="AF33" s="394">
        <f t="shared" si="8"/>
        <v>0</v>
      </c>
      <c r="AG33" s="394">
        <f t="shared" si="8"/>
        <v>0.22554879999999999</v>
      </c>
      <c r="AH33" s="394">
        <f t="shared" si="8"/>
        <v>0</v>
      </c>
      <c r="AI33" s="394">
        <f t="shared" si="8"/>
        <v>0</v>
      </c>
      <c r="AJ33" s="394">
        <f t="shared" si="8"/>
        <v>0</v>
      </c>
      <c r="AK33" s="394">
        <f t="shared" si="8"/>
        <v>0</v>
      </c>
      <c r="AL33" s="394">
        <f t="shared" si="8"/>
        <v>7.0350027699999993</v>
      </c>
      <c r="AM33" s="394">
        <f t="shared" si="8"/>
        <v>0</v>
      </c>
      <c r="AN33" s="394">
        <f t="shared" si="8"/>
        <v>0</v>
      </c>
      <c r="AO33" s="394">
        <f t="shared" si="8"/>
        <v>0</v>
      </c>
      <c r="AP33" s="394">
        <f t="shared" si="8"/>
        <v>0</v>
      </c>
      <c r="AQ33" s="394">
        <f t="shared" si="8"/>
        <v>6.9988469799999997</v>
      </c>
      <c r="AR33" s="394">
        <f t="shared" si="8"/>
        <v>14.18217862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0.19864499999999999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40.770904479999999</v>
      </c>
      <c r="M35" s="110">
        <v>0</v>
      </c>
      <c r="N35" s="110">
        <v>2.83403E-3</v>
      </c>
      <c r="O35" s="110">
        <v>5.40429E-3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9.9959430000000002E-2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3.9987179200000003</v>
      </c>
      <c r="AE35" s="110">
        <v>0</v>
      </c>
      <c r="AF35" s="110">
        <v>0</v>
      </c>
      <c r="AG35" s="110">
        <v>0.22554879999999999</v>
      </c>
      <c r="AH35" s="110">
        <v>0</v>
      </c>
      <c r="AI35" s="110">
        <v>0</v>
      </c>
      <c r="AJ35" s="110">
        <v>0</v>
      </c>
      <c r="AK35" s="110">
        <v>0</v>
      </c>
      <c r="AL35" s="110">
        <v>7.0350027699999993</v>
      </c>
      <c r="AM35" s="110">
        <v>0</v>
      </c>
      <c r="AN35" s="110">
        <v>0</v>
      </c>
      <c r="AO35" s="110">
        <v>0</v>
      </c>
      <c r="AP35" s="110">
        <v>0</v>
      </c>
      <c r="AQ35" s="110">
        <v>6.9988469799999997</v>
      </c>
      <c r="AR35" s="110">
        <v>14.18217862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4">
        <f t="shared" ref="D36:AR36" si="9">SUM(D37:D38)</f>
        <v>0</v>
      </c>
      <c r="E36" s="394">
        <f t="shared" si="9"/>
        <v>0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</v>
      </c>
      <c r="K36" s="394">
        <f t="shared" si="9"/>
        <v>0</v>
      </c>
      <c r="L36" s="394">
        <f t="shared" si="9"/>
        <v>129.92118798999999</v>
      </c>
      <c r="M36" s="394">
        <f t="shared" si="9"/>
        <v>0</v>
      </c>
      <c r="N36" s="394">
        <f t="shared" si="9"/>
        <v>1.0006475700000002</v>
      </c>
      <c r="O36" s="394">
        <f t="shared" si="9"/>
        <v>0</v>
      </c>
      <c r="P36" s="394">
        <f t="shared" si="9"/>
        <v>0</v>
      </c>
      <c r="Q36" s="394">
        <f t="shared" si="9"/>
        <v>0</v>
      </c>
      <c r="R36" s="394">
        <f t="shared" si="9"/>
        <v>0</v>
      </c>
      <c r="S36" s="394">
        <f t="shared" si="9"/>
        <v>0</v>
      </c>
      <c r="T36" s="394">
        <f t="shared" si="9"/>
        <v>0</v>
      </c>
      <c r="U36" s="394">
        <f t="shared" si="9"/>
        <v>0</v>
      </c>
      <c r="V36" s="394">
        <f t="shared" si="9"/>
        <v>0</v>
      </c>
      <c r="W36" s="394">
        <f t="shared" si="9"/>
        <v>0</v>
      </c>
      <c r="X36" s="394">
        <f t="shared" si="9"/>
        <v>0</v>
      </c>
      <c r="Y36" s="394">
        <f t="shared" si="9"/>
        <v>0</v>
      </c>
      <c r="Z36" s="394">
        <f t="shared" si="9"/>
        <v>0</v>
      </c>
      <c r="AA36" s="394">
        <f t="shared" si="9"/>
        <v>0</v>
      </c>
      <c r="AB36" s="394">
        <f t="shared" si="9"/>
        <v>0</v>
      </c>
      <c r="AC36" s="394">
        <f t="shared" si="9"/>
        <v>0</v>
      </c>
      <c r="AD36" s="394">
        <f t="shared" si="9"/>
        <v>1.0791430100000001</v>
      </c>
      <c r="AE36" s="394">
        <f t="shared" si="9"/>
        <v>0</v>
      </c>
      <c r="AF36" s="394">
        <f t="shared" si="9"/>
        <v>0</v>
      </c>
      <c r="AG36" s="394">
        <f t="shared" si="9"/>
        <v>0</v>
      </c>
      <c r="AH36" s="394">
        <f t="shared" si="9"/>
        <v>0</v>
      </c>
      <c r="AI36" s="394">
        <f t="shared" si="9"/>
        <v>0</v>
      </c>
      <c r="AJ36" s="394">
        <f t="shared" si="9"/>
        <v>0</v>
      </c>
      <c r="AK36" s="394">
        <f t="shared" si="9"/>
        <v>0</v>
      </c>
      <c r="AL36" s="394">
        <f t="shared" si="9"/>
        <v>0</v>
      </c>
      <c r="AM36" s="394">
        <f t="shared" si="9"/>
        <v>0</v>
      </c>
      <c r="AN36" s="394">
        <f t="shared" si="9"/>
        <v>0</v>
      </c>
      <c r="AO36" s="394">
        <f t="shared" si="9"/>
        <v>0</v>
      </c>
      <c r="AP36" s="394">
        <f t="shared" si="9"/>
        <v>0</v>
      </c>
      <c r="AQ36" s="394">
        <f t="shared" si="9"/>
        <v>0</v>
      </c>
      <c r="AR36" s="394">
        <f t="shared" si="9"/>
        <v>77.051916219999995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0.81160001000000004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129.92118798999999</v>
      </c>
      <c r="M38" s="110">
        <v>0</v>
      </c>
      <c r="N38" s="110">
        <v>1.0006475700000002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0.26754300000000003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77.051916219999995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4">
        <f t="shared" ref="D39:AR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0</v>
      </c>
      <c r="M39" s="394">
        <f t="shared" si="10"/>
        <v>0</v>
      </c>
      <c r="N39" s="394">
        <f t="shared" si="10"/>
        <v>0</v>
      </c>
      <c r="O39" s="394">
        <f t="shared" si="10"/>
        <v>0</v>
      </c>
      <c r="P39" s="394">
        <f t="shared" si="10"/>
        <v>0</v>
      </c>
      <c r="Q39" s="394">
        <f t="shared" si="10"/>
        <v>0</v>
      </c>
      <c r="R39" s="394">
        <f t="shared" si="10"/>
        <v>0</v>
      </c>
      <c r="S39" s="394">
        <f t="shared" si="10"/>
        <v>0</v>
      </c>
      <c r="T39" s="394">
        <f t="shared" si="10"/>
        <v>0</v>
      </c>
      <c r="U39" s="394">
        <f t="shared" si="10"/>
        <v>0</v>
      </c>
      <c r="V39" s="394">
        <f t="shared" si="10"/>
        <v>0</v>
      </c>
      <c r="W39" s="394">
        <f t="shared" si="10"/>
        <v>0</v>
      </c>
      <c r="X39" s="394">
        <f t="shared" si="10"/>
        <v>0</v>
      </c>
      <c r="Y39" s="394">
        <f t="shared" si="10"/>
        <v>0</v>
      </c>
      <c r="Z39" s="394">
        <f t="shared" si="10"/>
        <v>0</v>
      </c>
      <c r="AA39" s="394">
        <f t="shared" si="10"/>
        <v>0</v>
      </c>
      <c r="AB39" s="394">
        <f t="shared" si="10"/>
        <v>0</v>
      </c>
      <c r="AC39" s="394">
        <f t="shared" si="10"/>
        <v>0</v>
      </c>
      <c r="AD39" s="394">
        <f t="shared" si="10"/>
        <v>0</v>
      </c>
      <c r="AE39" s="394">
        <f t="shared" si="10"/>
        <v>0</v>
      </c>
      <c r="AF39" s="394">
        <f t="shared" si="10"/>
        <v>0</v>
      </c>
      <c r="AG39" s="394">
        <f t="shared" si="10"/>
        <v>0</v>
      </c>
      <c r="AH39" s="394">
        <f t="shared" si="10"/>
        <v>0</v>
      </c>
      <c r="AI39" s="394">
        <f t="shared" si="10"/>
        <v>0</v>
      </c>
      <c r="AJ39" s="394">
        <f t="shared" si="10"/>
        <v>0</v>
      </c>
      <c r="AK39" s="394">
        <f t="shared" si="10"/>
        <v>0</v>
      </c>
      <c r="AL39" s="394">
        <f t="shared" si="10"/>
        <v>0</v>
      </c>
      <c r="AM39" s="394">
        <f t="shared" si="10"/>
        <v>0</v>
      </c>
      <c r="AN39" s="394">
        <f t="shared" si="10"/>
        <v>0</v>
      </c>
      <c r="AO39" s="394">
        <f t="shared" si="10"/>
        <v>0</v>
      </c>
      <c r="AP39" s="394">
        <f t="shared" si="10"/>
        <v>0</v>
      </c>
      <c r="AQ39" s="394">
        <f t="shared" si="10"/>
        <v>0</v>
      </c>
      <c r="AR39" s="394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0.78438721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21.821052350000002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0.78438721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13.181887699999999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8.6391646500000014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7" t="s">
        <v>332</v>
      </c>
      <c r="C45" s="469"/>
      <c r="D45" s="468">
        <f>D46+D47</f>
        <v>0</v>
      </c>
      <c r="E45" s="468">
        <f t="shared" ref="E45:AR45" si="12">E46+E47</f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0</v>
      </c>
      <c r="M45" s="468">
        <f t="shared" si="12"/>
        <v>0</v>
      </c>
      <c r="N45" s="468">
        <f t="shared" si="12"/>
        <v>0</v>
      </c>
      <c r="O45" s="468">
        <f t="shared" si="12"/>
        <v>0</v>
      </c>
      <c r="P45" s="468">
        <f t="shared" si="12"/>
        <v>0</v>
      </c>
      <c r="Q45" s="468">
        <f t="shared" si="12"/>
        <v>0</v>
      </c>
      <c r="R45" s="468">
        <f t="shared" si="12"/>
        <v>0</v>
      </c>
      <c r="S45" s="468">
        <f t="shared" si="12"/>
        <v>0</v>
      </c>
      <c r="T45" s="468">
        <f t="shared" si="12"/>
        <v>0</v>
      </c>
      <c r="U45" s="468">
        <f t="shared" si="12"/>
        <v>0</v>
      </c>
      <c r="V45" s="468">
        <f t="shared" si="12"/>
        <v>0</v>
      </c>
      <c r="W45" s="468">
        <f t="shared" si="12"/>
        <v>0</v>
      </c>
      <c r="X45" s="468">
        <f t="shared" si="12"/>
        <v>0</v>
      </c>
      <c r="Y45" s="468">
        <f t="shared" si="12"/>
        <v>0</v>
      </c>
      <c r="Z45" s="468">
        <f t="shared" si="12"/>
        <v>0</v>
      </c>
      <c r="AA45" s="468">
        <f t="shared" si="12"/>
        <v>0</v>
      </c>
      <c r="AB45" s="468">
        <f t="shared" si="12"/>
        <v>0</v>
      </c>
      <c r="AC45" s="468">
        <f t="shared" si="12"/>
        <v>0</v>
      </c>
      <c r="AD45" s="468">
        <f t="shared" si="12"/>
        <v>0</v>
      </c>
      <c r="AE45" s="468">
        <f t="shared" si="12"/>
        <v>0</v>
      </c>
      <c r="AF45" s="468">
        <f t="shared" si="12"/>
        <v>0</v>
      </c>
      <c r="AG45" s="468">
        <f t="shared" si="12"/>
        <v>0</v>
      </c>
      <c r="AH45" s="468">
        <f t="shared" si="12"/>
        <v>0</v>
      </c>
      <c r="AI45" s="468">
        <f t="shared" si="12"/>
        <v>0</v>
      </c>
      <c r="AJ45" s="468">
        <f t="shared" si="12"/>
        <v>0</v>
      </c>
      <c r="AK45" s="468">
        <f t="shared" si="12"/>
        <v>0</v>
      </c>
      <c r="AL45" s="468">
        <f t="shared" si="12"/>
        <v>0</v>
      </c>
      <c r="AM45" s="468">
        <f t="shared" si="12"/>
        <v>0</v>
      </c>
      <c r="AN45" s="468">
        <f t="shared" si="12"/>
        <v>0</v>
      </c>
      <c r="AO45" s="468">
        <f t="shared" si="12"/>
        <v>0</v>
      </c>
      <c r="AP45" s="468">
        <f t="shared" si="12"/>
        <v>0</v>
      </c>
      <c r="AQ45" s="468">
        <f t="shared" si="12"/>
        <v>0</v>
      </c>
      <c r="AR45" s="468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4">
        <f>D45+D32</f>
        <v>0</v>
      </c>
      <c r="E48" s="394">
        <f t="shared" ref="E48:AR48" si="13">E45+E32</f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171.47647967999998</v>
      </c>
      <c r="M48" s="394">
        <f t="shared" si="13"/>
        <v>0</v>
      </c>
      <c r="N48" s="394">
        <f t="shared" si="13"/>
        <v>1.0034816000000002</v>
      </c>
      <c r="O48" s="394">
        <f t="shared" si="13"/>
        <v>5.40429E-3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9.9959430000000002E-2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5.2765059300000008</v>
      </c>
      <c r="AE48" s="394">
        <f t="shared" si="13"/>
        <v>0</v>
      </c>
      <c r="AF48" s="394">
        <f t="shared" si="13"/>
        <v>0</v>
      </c>
      <c r="AG48" s="394">
        <f t="shared" si="13"/>
        <v>0.22554879999999999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7.0350027699999993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6.9988469799999997</v>
      </c>
      <c r="AR48" s="394">
        <f t="shared" si="13"/>
        <v>113.05514719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1.5685153199999999</v>
      </c>
      <c r="M50" s="111">
        <v>0</v>
      </c>
      <c r="N50" s="111">
        <v>1.0006475700000002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9.9959430000000002E-2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5.276505929999999</v>
      </c>
      <c r="AE50" s="111">
        <v>0</v>
      </c>
      <c r="AF50" s="111">
        <v>0</v>
      </c>
      <c r="AG50" s="111">
        <v>0.22554879999999999</v>
      </c>
      <c r="AH50" s="111">
        <v>0</v>
      </c>
      <c r="AI50" s="111">
        <v>0</v>
      </c>
      <c r="AJ50" s="111">
        <v>0</v>
      </c>
      <c r="AK50" s="111">
        <v>0</v>
      </c>
      <c r="AL50" s="111">
        <v>7.0350027699999993</v>
      </c>
      <c r="AM50" s="111">
        <v>0</v>
      </c>
      <c r="AN50" s="111">
        <v>0</v>
      </c>
      <c r="AO50" s="111">
        <v>0</v>
      </c>
      <c r="AP50" s="111">
        <v>0</v>
      </c>
      <c r="AQ50" s="111">
        <v>6.9988469799999997</v>
      </c>
      <c r="AR50" s="131">
        <v>5.0001956500000002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169.90796435999999</v>
      </c>
      <c r="M51" s="111">
        <v>0</v>
      </c>
      <c r="N51" s="111">
        <v>2.83403E-3</v>
      </c>
      <c r="O51" s="111">
        <v>5.40429E-3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108.05495154000002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7" t="s">
        <v>331</v>
      </c>
      <c r="C55" s="469"/>
      <c r="D55" s="468">
        <f>D56+D59+D62+D65</f>
        <v>0</v>
      </c>
      <c r="E55" s="468">
        <f t="shared" ref="E55:Z55" si="14">E56+E59+E62+E65</f>
        <v>0</v>
      </c>
      <c r="F55" s="468">
        <f t="shared" si="14"/>
        <v>0</v>
      </c>
      <c r="G55" s="468">
        <f t="shared" si="14"/>
        <v>0</v>
      </c>
      <c r="H55" s="468">
        <f t="shared" si="14"/>
        <v>0</v>
      </c>
      <c r="I55" s="468">
        <f t="shared" si="14"/>
        <v>0</v>
      </c>
      <c r="J55" s="468">
        <f t="shared" si="14"/>
        <v>0</v>
      </c>
      <c r="K55" s="468">
        <f t="shared" si="14"/>
        <v>0</v>
      </c>
      <c r="L55" s="468">
        <f t="shared" si="14"/>
        <v>0</v>
      </c>
      <c r="M55" s="468">
        <f t="shared" si="14"/>
        <v>0</v>
      </c>
      <c r="N55" s="468">
        <f t="shared" si="14"/>
        <v>21.278495399999997</v>
      </c>
      <c r="O55" s="468">
        <f t="shared" si="14"/>
        <v>3.5569950700000006</v>
      </c>
      <c r="P55" s="468">
        <f t="shared" si="14"/>
        <v>0</v>
      </c>
      <c r="Q55" s="468">
        <f t="shared" si="14"/>
        <v>0</v>
      </c>
      <c r="R55" s="468">
        <f t="shared" si="14"/>
        <v>6.5484589800000004</v>
      </c>
      <c r="S55" s="468">
        <f t="shared" si="14"/>
        <v>24.554498520000003</v>
      </c>
      <c r="T55" s="468">
        <f t="shared" si="14"/>
        <v>0</v>
      </c>
      <c r="U55" s="468">
        <f t="shared" si="14"/>
        <v>0</v>
      </c>
      <c r="V55" s="468">
        <f t="shared" si="14"/>
        <v>0</v>
      </c>
      <c r="W55" s="468">
        <f t="shared" si="14"/>
        <v>0</v>
      </c>
      <c r="X55" s="468">
        <f t="shared" si="14"/>
        <v>0</v>
      </c>
      <c r="Y55" s="468">
        <f t="shared" si="14"/>
        <v>0.21756982</v>
      </c>
      <c r="Z55" s="468">
        <f t="shared" si="14"/>
        <v>10.0883143</v>
      </c>
      <c r="AA55" s="468">
        <f t="shared" ref="AA55:AR55" si="15">AA56+AA59+AA62+AA65</f>
        <v>0</v>
      </c>
      <c r="AB55" s="468">
        <f t="shared" si="15"/>
        <v>0</v>
      </c>
      <c r="AC55" s="468">
        <f t="shared" si="15"/>
        <v>367.86625573999993</v>
      </c>
      <c r="AD55" s="468">
        <f t="shared" si="15"/>
        <v>890.44611942000029</v>
      </c>
      <c r="AE55" s="468">
        <f t="shared" si="15"/>
        <v>0</v>
      </c>
      <c r="AF55" s="468">
        <f t="shared" si="15"/>
        <v>0</v>
      </c>
      <c r="AG55" s="468">
        <f t="shared" si="15"/>
        <v>95.25641272</v>
      </c>
      <c r="AH55" s="468">
        <f t="shared" si="15"/>
        <v>0</v>
      </c>
      <c r="AI55" s="468">
        <f t="shared" si="15"/>
        <v>0</v>
      </c>
      <c r="AJ55" s="468">
        <f t="shared" si="15"/>
        <v>0</v>
      </c>
      <c r="AK55" s="468">
        <f t="shared" si="15"/>
        <v>0</v>
      </c>
      <c r="AL55" s="468">
        <f t="shared" si="15"/>
        <v>10.203381400000001</v>
      </c>
      <c r="AM55" s="468">
        <f t="shared" si="15"/>
        <v>0</v>
      </c>
      <c r="AN55" s="468">
        <f t="shared" si="15"/>
        <v>0</v>
      </c>
      <c r="AO55" s="468">
        <f t="shared" si="15"/>
        <v>0</v>
      </c>
      <c r="AP55" s="468">
        <f t="shared" si="15"/>
        <v>0</v>
      </c>
      <c r="AQ55" s="468">
        <f t="shared" si="15"/>
        <v>104.77566467000003</v>
      </c>
      <c r="AR55" s="468">
        <f t="shared" si="15"/>
        <v>903.47546595000006</v>
      </c>
    </row>
    <row r="56" spans="1:56" s="14" customFormat="1" ht="18" customHeight="1">
      <c r="A56" s="77"/>
      <c r="B56" s="12" t="s">
        <v>14</v>
      </c>
      <c r="C56" s="200"/>
      <c r="D56" s="394">
        <f t="shared" ref="D56:Z56" si="16">SUM(D57:D58)</f>
        <v>0</v>
      </c>
      <c r="E56" s="394">
        <f t="shared" si="16"/>
        <v>0</v>
      </c>
      <c r="F56" s="394">
        <f t="shared" si="16"/>
        <v>0</v>
      </c>
      <c r="G56" s="394">
        <f t="shared" si="16"/>
        <v>0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0</v>
      </c>
      <c r="N56" s="394">
        <f t="shared" si="16"/>
        <v>19.853065429999997</v>
      </c>
      <c r="O56" s="394">
        <f t="shared" si="16"/>
        <v>3.3814885100000005</v>
      </c>
      <c r="P56" s="394">
        <f t="shared" si="16"/>
        <v>0</v>
      </c>
      <c r="Q56" s="394">
        <f t="shared" si="16"/>
        <v>0</v>
      </c>
      <c r="R56" s="394">
        <f t="shared" si="16"/>
        <v>0</v>
      </c>
      <c r="S56" s="394">
        <f t="shared" si="16"/>
        <v>0</v>
      </c>
      <c r="T56" s="394">
        <f t="shared" si="16"/>
        <v>0</v>
      </c>
      <c r="U56" s="394">
        <f t="shared" si="16"/>
        <v>0</v>
      </c>
      <c r="V56" s="394">
        <f t="shared" si="16"/>
        <v>0</v>
      </c>
      <c r="W56" s="394">
        <f t="shared" si="16"/>
        <v>0</v>
      </c>
      <c r="X56" s="394">
        <f t="shared" si="16"/>
        <v>0</v>
      </c>
      <c r="Y56" s="394">
        <f t="shared" si="16"/>
        <v>0.21756982</v>
      </c>
      <c r="Z56" s="394">
        <f t="shared" si="16"/>
        <v>3.8093402000000003</v>
      </c>
      <c r="AA56" s="394">
        <f t="shared" ref="AA56:AR56" si="17">SUM(AA57:AA58)</f>
        <v>0</v>
      </c>
      <c r="AB56" s="394">
        <f t="shared" si="17"/>
        <v>0</v>
      </c>
      <c r="AC56" s="394">
        <f t="shared" si="17"/>
        <v>29.227613330000001</v>
      </c>
      <c r="AD56" s="394">
        <f t="shared" si="17"/>
        <v>367.74360105999995</v>
      </c>
      <c r="AE56" s="394">
        <f t="shared" si="17"/>
        <v>0</v>
      </c>
      <c r="AF56" s="394">
        <f t="shared" si="17"/>
        <v>0</v>
      </c>
      <c r="AG56" s="394">
        <f t="shared" si="17"/>
        <v>47.111057179999996</v>
      </c>
      <c r="AH56" s="394">
        <f t="shared" si="17"/>
        <v>0</v>
      </c>
      <c r="AI56" s="394">
        <f t="shared" si="17"/>
        <v>0</v>
      </c>
      <c r="AJ56" s="394">
        <f t="shared" si="17"/>
        <v>0</v>
      </c>
      <c r="AK56" s="394">
        <f t="shared" si="17"/>
        <v>0</v>
      </c>
      <c r="AL56" s="394">
        <f t="shared" si="17"/>
        <v>5.9859620000000009E-2</v>
      </c>
      <c r="AM56" s="394">
        <f t="shared" si="17"/>
        <v>0</v>
      </c>
      <c r="AN56" s="394">
        <f t="shared" si="17"/>
        <v>0</v>
      </c>
      <c r="AO56" s="394">
        <f t="shared" si="17"/>
        <v>0</v>
      </c>
      <c r="AP56" s="394">
        <f t="shared" si="17"/>
        <v>0</v>
      </c>
      <c r="AQ56" s="394">
        <f t="shared" si="17"/>
        <v>78.984979800000019</v>
      </c>
      <c r="AR56" s="394">
        <f t="shared" si="17"/>
        <v>179.02427428999999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3.5826949999999997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0.40812656000000003</v>
      </c>
      <c r="AR57" s="120">
        <v>118.47734889999998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19.853065429999997</v>
      </c>
      <c r="O58" s="110">
        <v>3.3814885100000005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0.21756982</v>
      </c>
      <c r="Z58" s="110">
        <v>3.8093402000000003</v>
      </c>
      <c r="AA58" s="110">
        <v>0</v>
      </c>
      <c r="AB58" s="110">
        <v>0</v>
      </c>
      <c r="AC58" s="110">
        <v>29.227613330000001</v>
      </c>
      <c r="AD58" s="110">
        <v>364.16090605999995</v>
      </c>
      <c r="AE58" s="110">
        <v>0</v>
      </c>
      <c r="AF58" s="110">
        <v>0</v>
      </c>
      <c r="AG58" s="110">
        <v>47.111057179999996</v>
      </c>
      <c r="AH58" s="110">
        <v>0</v>
      </c>
      <c r="AI58" s="110">
        <v>0</v>
      </c>
      <c r="AJ58" s="110">
        <v>0</v>
      </c>
      <c r="AK58" s="110">
        <v>0</v>
      </c>
      <c r="AL58" s="110">
        <v>5.9859620000000009E-2</v>
      </c>
      <c r="AM58" s="110">
        <v>0</v>
      </c>
      <c r="AN58" s="110">
        <v>0</v>
      </c>
      <c r="AO58" s="110">
        <v>0</v>
      </c>
      <c r="AP58" s="110">
        <v>0</v>
      </c>
      <c r="AQ58" s="110">
        <v>78.57685324000002</v>
      </c>
      <c r="AR58" s="110">
        <v>60.546925389999998</v>
      </c>
    </row>
    <row r="59" spans="1:56" s="14" customFormat="1" ht="18" customHeight="1">
      <c r="A59" s="78"/>
      <c r="B59" s="12" t="s">
        <v>329</v>
      </c>
      <c r="C59" s="200"/>
      <c r="D59" s="394">
        <f t="shared" ref="D59:Z59" si="18">SUM(D60:D61)</f>
        <v>0</v>
      </c>
      <c r="E59" s="394">
        <f t="shared" si="18"/>
        <v>0</v>
      </c>
      <c r="F59" s="394">
        <f t="shared" si="18"/>
        <v>0</v>
      </c>
      <c r="G59" s="394">
        <f t="shared" si="18"/>
        <v>0</v>
      </c>
      <c r="H59" s="394">
        <f t="shared" si="18"/>
        <v>0</v>
      </c>
      <c r="I59" s="394">
        <f t="shared" si="18"/>
        <v>0</v>
      </c>
      <c r="J59" s="394">
        <f t="shared" si="18"/>
        <v>0</v>
      </c>
      <c r="K59" s="394">
        <f t="shared" si="18"/>
        <v>0</v>
      </c>
      <c r="L59" s="394">
        <f t="shared" si="18"/>
        <v>0</v>
      </c>
      <c r="M59" s="394">
        <f t="shared" si="18"/>
        <v>0</v>
      </c>
      <c r="N59" s="394">
        <f t="shared" si="18"/>
        <v>1.4254299699999999</v>
      </c>
      <c r="O59" s="394">
        <f t="shared" si="18"/>
        <v>7.5788990000000001E-2</v>
      </c>
      <c r="P59" s="394">
        <f t="shared" si="18"/>
        <v>0</v>
      </c>
      <c r="Q59" s="394">
        <f t="shared" si="18"/>
        <v>0</v>
      </c>
      <c r="R59" s="394">
        <f t="shared" si="18"/>
        <v>6.5484589800000004</v>
      </c>
      <c r="S59" s="394">
        <f t="shared" si="18"/>
        <v>24.554498520000003</v>
      </c>
      <c r="T59" s="394">
        <f t="shared" si="18"/>
        <v>0</v>
      </c>
      <c r="U59" s="394">
        <f t="shared" si="18"/>
        <v>0</v>
      </c>
      <c r="V59" s="394">
        <f t="shared" si="18"/>
        <v>0</v>
      </c>
      <c r="W59" s="394">
        <f t="shared" si="18"/>
        <v>0</v>
      </c>
      <c r="X59" s="394">
        <f t="shared" si="18"/>
        <v>0</v>
      </c>
      <c r="Y59" s="394">
        <f t="shared" si="18"/>
        <v>0</v>
      </c>
      <c r="Z59" s="394">
        <f t="shared" si="18"/>
        <v>6.2789740999999992</v>
      </c>
      <c r="AA59" s="394">
        <f t="shared" ref="AA59:AR59" si="19">SUM(AA60:AA61)</f>
        <v>0</v>
      </c>
      <c r="AB59" s="394">
        <f t="shared" si="19"/>
        <v>0</v>
      </c>
      <c r="AC59" s="394">
        <f t="shared" si="19"/>
        <v>276.79329139999993</v>
      </c>
      <c r="AD59" s="394">
        <f t="shared" si="19"/>
        <v>268.74564062999997</v>
      </c>
      <c r="AE59" s="394">
        <f t="shared" si="19"/>
        <v>0</v>
      </c>
      <c r="AF59" s="394">
        <f t="shared" si="19"/>
        <v>0</v>
      </c>
      <c r="AG59" s="394">
        <f t="shared" si="19"/>
        <v>48.145355540000004</v>
      </c>
      <c r="AH59" s="394">
        <f t="shared" si="19"/>
        <v>0</v>
      </c>
      <c r="AI59" s="394">
        <f t="shared" si="19"/>
        <v>0</v>
      </c>
      <c r="AJ59" s="394">
        <f t="shared" si="19"/>
        <v>0</v>
      </c>
      <c r="AK59" s="394">
        <f t="shared" si="19"/>
        <v>0</v>
      </c>
      <c r="AL59" s="394">
        <f t="shared" si="19"/>
        <v>7.13065631</v>
      </c>
      <c r="AM59" s="394">
        <f t="shared" si="19"/>
        <v>0</v>
      </c>
      <c r="AN59" s="394">
        <f t="shared" si="19"/>
        <v>0</v>
      </c>
      <c r="AO59" s="394">
        <f t="shared" si="19"/>
        <v>0</v>
      </c>
      <c r="AP59" s="394">
        <f t="shared" si="19"/>
        <v>0</v>
      </c>
      <c r="AQ59" s="394">
        <f t="shared" si="19"/>
        <v>4.9921621699999985</v>
      </c>
      <c r="AR59" s="394">
        <f t="shared" si="19"/>
        <v>702.55559842000002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209.57294997999998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1.4254299699999999</v>
      </c>
      <c r="O61" s="110">
        <v>7.5788990000000001E-2</v>
      </c>
      <c r="P61" s="110">
        <v>0</v>
      </c>
      <c r="Q61" s="110">
        <v>0</v>
      </c>
      <c r="R61" s="110">
        <v>6.5484589800000004</v>
      </c>
      <c r="S61" s="110">
        <v>24.554498520000003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6.2789740999999992</v>
      </c>
      <c r="AA61" s="110">
        <v>0</v>
      </c>
      <c r="AB61" s="110">
        <v>0</v>
      </c>
      <c r="AC61" s="110">
        <v>276.79329139999993</v>
      </c>
      <c r="AD61" s="110">
        <v>59.172690650000007</v>
      </c>
      <c r="AE61" s="110">
        <v>0</v>
      </c>
      <c r="AF61" s="110">
        <v>0</v>
      </c>
      <c r="AG61" s="110">
        <v>48.145355540000004</v>
      </c>
      <c r="AH61" s="110">
        <v>0</v>
      </c>
      <c r="AI61" s="110">
        <v>0</v>
      </c>
      <c r="AJ61" s="110">
        <v>0</v>
      </c>
      <c r="AK61" s="110">
        <v>0</v>
      </c>
      <c r="AL61" s="110">
        <v>7.13065631</v>
      </c>
      <c r="AM61" s="110">
        <v>0</v>
      </c>
      <c r="AN61" s="110">
        <v>0</v>
      </c>
      <c r="AO61" s="110">
        <v>0</v>
      </c>
      <c r="AP61" s="110">
        <v>0</v>
      </c>
      <c r="AQ61" s="110">
        <v>4.9921621699999985</v>
      </c>
      <c r="AR61" s="110">
        <v>702.55559842000002</v>
      </c>
    </row>
    <row r="62" spans="1:56" s="14" customFormat="1" ht="18" customHeight="1">
      <c r="A62" s="78"/>
      <c r="B62" s="12" t="s">
        <v>17</v>
      </c>
      <c r="C62" s="200"/>
      <c r="D62" s="394">
        <f t="shared" ref="D62:AR62" si="20">SUM(D63:D64)</f>
        <v>0</v>
      </c>
      <c r="E62" s="394">
        <f t="shared" si="20"/>
        <v>0</v>
      </c>
      <c r="F62" s="394">
        <f t="shared" si="20"/>
        <v>0</v>
      </c>
      <c r="G62" s="394">
        <f t="shared" si="20"/>
        <v>0</v>
      </c>
      <c r="H62" s="394">
        <f t="shared" si="20"/>
        <v>0</v>
      </c>
      <c r="I62" s="394">
        <f t="shared" si="20"/>
        <v>0</v>
      </c>
      <c r="J62" s="394">
        <f t="shared" si="20"/>
        <v>0</v>
      </c>
      <c r="K62" s="394">
        <f t="shared" si="20"/>
        <v>0</v>
      </c>
      <c r="L62" s="394">
        <f t="shared" si="20"/>
        <v>0</v>
      </c>
      <c r="M62" s="394">
        <f t="shared" si="20"/>
        <v>0</v>
      </c>
      <c r="N62" s="394">
        <f t="shared" si="20"/>
        <v>0</v>
      </c>
      <c r="O62" s="394">
        <f t="shared" si="20"/>
        <v>0</v>
      </c>
      <c r="P62" s="394">
        <f t="shared" si="20"/>
        <v>0</v>
      </c>
      <c r="Q62" s="394">
        <f t="shared" si="20"/>
        <v>0</v>
      </c>
      <c r="R62" s="394">
        <f t="shared" si="20"/>
        <v>0</v>
      </c>
      <c r="S62" s="394">
        <f t="shared" si="20"/>
        <v>0</v>
      </c>
      <c r="T62" s="394">
        <f t="shared" si="20"/>
        <v>0</v>
      </c>
      <c r="U62" s="394">
        <f t="shared" si="20"/>
        <v>0</v>
      </c>
      <c r="V62" s="394">
        <f t="shared" si="20"/>
        <v>0</v>
      </c>
      <c r="W62" s="394">
        <f t="shared" si="20"/>
        <v>0</v>
      </c>
      <c r="X62" s="394">
        <f t="shared" si="20"/>
        <v>0</v>
      </c>
      <c r="Y62" s="394">
        <f t="shared" si="20"/>
        <v>0</v>
      </c>
      <c r="Z62" s="394">
        <f t="shared" si="20"/>
        <v>0</v>
      </c>
      <c r="AA62" s="394">
        <f t="shared" si="20"/>
        <v>0</v>
      </c>
      <c r="AB62" s="394">
        <f t="shared" si="20"/>
        <v>0</v>
      </c>
      <c r="AC62" s="394">
        <f t="shared" si="20"/>
        <v>0</v>
      </c>
      <c r="AD62" s="394">
        <f t="shared" si="20"/>
        <v>0</v>
      </c>
      <c r="AE62" s="394">
        <f t="shared" si="20"/>
        <v>0</v>
      </c>
      <c r="AF62" s="394">
        <f t="shared" si="20"/>
        <v>0</v>
      </c>
      <c r="AG62" s="394">
        <f t="shared" si="20"/>
        <v>0</v>
      </c>
      <c r="AH62" s="394">
        <f t="shared" si="20"/>
        <v>0</v>
      </c>
      <c r="AI62" s="394">
        <f t="shared" si="20"/>
        <v>0</v>
      </c>
      <c r="AJ62" s="394">
        <f t="shared" si="20"/>
        <v>0</v>
      </c>
      <c r="AK62" s="394">
        <f t="shared" si="20"/>
        <v>0</v>
      </c>
      <c r="AL62" s="394">
        <f t="shared" si="20"/>
        <v>0</v>
      </c>
      <c r="AM62" s="394">
        <f t="shared" si="20"/>
        <v>0</v>
      </c>
      <c r="AN62" s="394">
        <f t="shared" si="20"/>
        <v>0</v>
      </c>
      <c r="AO62" s="394">
        <f t="shared" si="20"/>
        <v>0</v>
      </c>
      <c r="AP62" s="394">
        <f t="shared" si="20"/>
        <v>0</v>
      </c>
      <c r="AQ62" s="394">
        <f t="shared" si="20"/>
        <v>0</v>
      </c>
      <c r="AR62" s="394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9.9717569999999991E-2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61.845351009999995</v>
      </c>
      <c r="AD65" s="110">
        <f t="shared" si="22"/>
        <v>253.95687773000029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3.0128654700000004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20.798522699999999</v>
      </c>
      <c r="AR65" s="110">
        <f t="shared" si="22"/>
        <v>21.895593240000007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9.9717569999999991E-2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1.89420082</v>
      </c>
      <c r="AD66" s="110">
        <v>212.60374809000029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0.10061737</v>
      </c>
      <c r="AR66" s="110">
        <v>0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59.951150189999993</v>
      </c>
      <c r="AD67" s="110">
        <v>41.353129639999992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3.0128654700000004</v>
      </c>
      <c r="AM67" s="110">
        <v>0</v>
      </c>
      <c r="AN67" s="110">
        <v>0</v>
      </c>
      <c r="AO67" s="110">
        <v>0</v>
      </c>
      <c r="AP67" s="110">
        <v>0</v>
      </c>
      <c r="AQ67" s="110">
        <v>20.697905330000001</v>
      </c>
      <c r="AR67" s="110">
        <v>21.895593240000007</v>
      </c>
    </row>
    <row r="68" spans="1:44" s="14" customFormat="1" ht="18" customHeight="1">
      <c r="A68" s="77"/>
      <c r="B68" s="467" t="s">
        <v>332</v>
      </c>
      <c r="C68" s="469"/>
      <c r="D68" s="468">
        <f>D69+D70</f>
        <v>0</v>
      </c>
      <c r="E68" s="468">
        <f t="shared" ref="E68:Z68" si="23">E69+E70</f>
        <v>0</v>
      </c>
      <c r="F68" s="468">
        <f t="shared" si="23"/>
        <v>0</v>
      </c>
      <c r="G68" s="468">
        <f t="shared" si="23"/>
        <v>0</v>
      </c>
      <c r="H68" s="468">
        <f t="shared" si="23"/>
        <v>0</v>
      </c>
      <c r="I68" s="468">
        <f t="shared" si="23"/>
        <v>0</v>
      </c>
      <c r="J68" s="468">
        <f t="shared" si="23"/>
        <v>0</v>
      </c>
      <c r="K68" s="468">
        <f t="shared" si="23"/>
        <v>0</v>
      </c>
      <c r="L68" s="468">
        <f t="shared" si="23"/>
        <v>0</v>
      </c>
      <c r="M68" s="468">
        <f t="shared" si="23"/>
        <v>0</v>
      </c>
      <c r="N68" s="468">
        <f t="shared" si="23"/>
        <v>0</v>
      </c>
      <c r="O68" s="468">
        <f t="shared" si="23"/>
        <v>0</v>
      </c>
      <c r="P68" s="468">
        <f t="shared" si="23"/>
        <v>0</v>
      </c>
      <c r="Q68" s="468">
        <f t="shared" si="23"/>
        <v>0</v>
      </c>
      <c r="R68" s="468">
        <f t="shared" si="23"/>
        <v>0</v>
      </c>
      <c r="S68" s="468">
        <f t="shared" si="23"/>
        <v>0</v>
      </c>
      <c r="T68" s="468">
        <f t="shared" si="23"/>
        <v>0</v>
      </c>
      <c r="U68" s="468">
        <f t="shared" si="23"/>
        <v>0</v>
      </c>
      <c r="V68" s="468">
        <f t="shared" si="23"/>
        <v>0</v>
      </c>
      <c r="W68" s="468">
        <f t="shared" si="23"/>
        <v>0</v>
      </c>
      <c r="X68" s="468">
        <f t="shared" si="23"/>
        <v>0</v>
      </c>
      <c r="Y68" s="468">
        <f t="shared" si="23"/>
        <v>0</v>
      </c>
      <c r="Z68" s="468">
        <f t="shared" si="23"/>
        <v>0</v>
      </c>
      <c r="AA68" s="468">
        <f t="shared" ref="AA68:AR68" si="24">AA69+AA70</f>
        <v>0</v>
      </c>
      <c r="AB68" s="468">
        <f t="shared" si="24"/>
        <v>0</v>
      </c>
      <c r="AC68" s="468">
        <f t="shared" si="24"/>
        <v>0</v>
      </c>
      <c r="AD68" s="468">
        <f t="shared" si="24"/>
        <v>0</v>
      </c>
      <c r="AE68" s="468">
        <f t="shared" si="24"/>
        <v>0</v>
      </c>
      <c r="AF68" s="468">
        <f t="shared" si="24"/>
        <v>0</v>
      </c>
      <c r="AG68" s="468">
        <f t="shared" si="24"/>
        <v>0</v>
      </c>
      <c r="AH68" s="468">
        <f t="shared" si="24"/>
        <v>0</v>
      </c>
      <c r="AI68" s="468">
        <f t="shared" si="24"/>
        <v>0</v>
      </c>
      <c r="AJ68" s="468">
        <f t="shared" si="24"/>
        <v>0</v>
      </c>
      <c r="AK68" s="468">
        <f t="shared" si="24"/>
        <v>0</v>
      </c>
      <c r="AL68" s="468">
        <f t="shared" si="24"/>
        <v>0</v>
      </c>
      <c r="AM68" s="468">
        <f t="shared" si="24"/>
        <v>0</v>
      </c>
      <c r="AN68" s="468">
        <f t="shared" si="24"/>
        <v>0</v>
      </c>
      <c r="AO68" s="468">
        <f t="shared" si="24"/>
        <v>0</v>
      </c>
      <c r="AP68" s="468">
        <f t="shared" si="24"/>
        <v>0</v>
      </c>
      <c r="AQ68" s="468">
        <f t="shared" si="24"/>
        <v>0</v>
      </c>
      <c r="AR68" s="468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4">
        <f>D68+D55</f>
        <v>0</v>
      </c>
      <c r="E71" s="394">
        <f t="shared" ref="E71:Z71" si="25">E68+E55</f>
        <v>0</v>
      </c>
      <c r="F71" s="394">
        <f t="shared" si="25"/>
        <v>0</v>
      </c>
      <c r="G71" s="394">
        <f t="shared" si="25"/>
        <v>0</v>
      </c>
      <c r="H71" s="394">
        <f t="shared" si="25"/>
        <v>0</v>
      </c>
      <c r="I71" s="394">
        <f t="shared" si="25"/>
        <v>0</v>
      </c>
      <c r="J71" s="394">
        <f t="shared" si="25"/>
        <v>0</v>
      </c>
      <c r="K71" s="394">
        <f t="shared" si="25"/>
        <v>0</v>
      </c>
      <c r="L71" s="394">
        <f t="shared" si="25"/>
        <v>0</v>
      </c>
      <c r="M71" s="394">
        <f t="shared" si="25"/>
        <v>0</v>
      </c>
      <c r="N71" s="394">
        <f t="shared" si="25"/>
        <v>21.278495399999997</v>
      </c>
      <c r="O71" s="394">
        <f t="shared" si="25"/>
        <v>3.5569950700000006</v>
      </c>
      <c r="P71" s="394">
        <f t="shared" si="25"/>
        <v>0</v>
      </c>
      <c r="Q71" s="394">
        <f t="shared" si="25"/>
        <v>0</v>
      </c>
      <c r="R71" s="394">
        <f t="shared" si="25"/>
        <v>6.5484589800000004</v>
      </c>
      <c r="S71" s="394">
        <f t="shared" si="25"/>
        <v>24.554498520000003</v>
      </c>
      <c r="T71" s="394">
        <f t="shared" si="25"/>
        <v>0</v>
      </c>
      <c r="U71" s="394">
        <f t="shared" si="25"/>
        <v>0</v>
      </c>
      <c r="V71" s="394">
        <f t="shared" si="25"/>
        <v>0</v>
      </c>
      <c r="W71" s="394">
        <f t="shared" si="25"/>
        <v>0</v>
      </c>
      <c r="X71" s="394">
        <f t="shared" si="25"/>
        <v>0</v>
      </c>
      <c r="Y71" s="394">
        <f t="shared" si="25"/>
        <v>0.21756982</v>
      </c>
      <c r="Z71" s="394">
        <f t="shared" si="25"/>
        <v>10.0883143</v>
      </c>
      <c r="AA71" s="394">
        <f>AA68+AA55</f>
        <v>0</v>
      </c>
      <c r="AB71" s="394">
        <f t="shared" ref="AB71:AR71" si="26">AB68+AB55</f>
        <v>0</v>
      </c>
      <c r="AC71" s="394">
        <f t="shared" si="26"/>
        <v>367.86625573999993</v>
      </c>
      <c r="AD71" s="394">
        <f t="shared" si="26"/>
        <v>890.44611942000029</v>
      </c>
      <c r="AE71" s="394">
        <f t="shared" si="26"/>
        <v>0</v>
      </c>
      <c r="AF71" s="394">
        <f t="shared" si="26"/>
        <v>0</v>
      </c>
      <c r="AG71" s="394">
        <f t="shared" si="26"/>
        <v>95.25641272</v>
      </c>
      <c r="AH71" s="394">
        <f t="shared" si="26"/>
        <v>0</v>
      </c>
      <c r="AI71" s="394">
        <f t="shared" si="26"/>
        <v>0</v>
      </c>
      <c r="AJ71" s="394">
        <f t="shared" si="26"/>
        <v>0</v>
      </c>
      <c r="AK71" s="394">
        <f t="shared" si="26"/>
        <v>0</v>
      </c>
      <c r="AL71" s="394">
        <f t="shared" si="26"/>
        <v>10.203381400000001</v>
      </c>
      <c r="AM71" s="394">
        <f t="shared" si="26"/>
        <v>0</v>
      </c>
      <c r="AN71" s="394">
        <f t="shared" si="26"/>
        <v>0</v>
      </c>
      <c r="AO71" s="394">
        <f t="shared" si="26"/>
        <v>0</v>
      </c>
      <c r="AP71" s="394">
        <f t="shared" si="26"/>
        <v>0</v>
      </c>
      <c r="AQ71" s="394">
        <f t="shared" si="26"/>
        <v>104.77566467000003</v>
      </c>
      <c r="AR71" s="394">
        <f t="shared" si="26"/>
        <v>903.47546595000006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11.351532020000001</v>
      </c>
      <c r="O73" s="111">
        <v>3.5569950700000006</v>
      </c>
      <c r="P73" s="111">
        <v>0</v>
      </c>
      <c r="Q73" s="111">
        <v>0</v>
      </c>
      <c r="R73" s="111">
        <v>3.2741240200000004</v>
      </c>
      <c r="S73" s="111">
        <v>12.259861320000001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0.10878441</v>
      </c>
      <c r="Z73" s="111">
        <v>6.32661242</v>
      </c>
      <c r="AA73" s="111">
        <v>0</v>
      </c>
      <c r="AB73" s="111">
        <v>0</v>
      </c>
      <c r="AC73" s="111">
        <v>309.80644275000003</v>
      </c>
      <c r="AD73" s="111">
        <v>890.44611942000017</v>
      </c>
      <c r="AE73" s="111">
        <v>0</v>
      </c>
      <c r="AF73" s="111">
        <v>0</v>
      </c>
      <c r="AG73" s="111">
        <v>58.325881430000003</v>
      </c>
      <c r="AH73" s="111">
        <v>0</v>
      </c>
      <c r="AI73" s="111">
        <v>0</v>
      </c>
      <c r="AJ73" s="111">
        <v>0</v>
      </c>
      <c r="AK73" s="111">
        <v>0</v>
      </c>
      <c r="AL73" s="111">
        <v>10.2033814</v>
      </c>
      <c r="AM73" s="111">
        <v>0</v>
      </c>
      <c r="AN73" s="111">
        <v>0</v>
      </c>
      <c r="AO73" s="111">
        <v>0</v>
      </c>
      <c r="AP73" s="111">
        <v>0</v>
      </c>
      <c r="AQ73" s="111">
        <v>104.36798106999998</v>
      </c>
      <c r="AR73" s="131">
        <v>838.3933284200001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9.9269633800000001</v>
      </c>
      <c r="O74" s="111">
        <v>0</v>
      </c>
      <c r="P74" s="111">
        <v>0</v>
      </c>
      <c r="Q74" s="111">
        <v>0</v>
      </c>
      <c r="R74" s="111">
        <v>3.27433496</v>
      </c>
      <c r="S74" s="111">
        <v>12.294637199999999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0.10878541</v>
      </c>
      <c r="Z74" s="111">
        <v>3.7617018799999995</v>
      </c>
      <c r="AA74" s="111">
        <v>0</v>
      </c>
      <c r="AB74" s="111">
        <v>0</v>
      </c>
      <c r="AC74" s="111">
        <v>58.059812990000005</v>
      </c>
      <c r="AD74" s="111">
        <v>0</v>
      </c>
      <c r="AE74" s="111">
        <v>0</v>
      </c>
      <c r="AF74" s="111">
        <v>0</v>
      </c>
      <c r="AG74" s="111">
        <v>36.930531289999998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0.40768360000000003</v>
      </c>
      <c r="AR74" s="131">
        <v>65.082137530000011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1" t="s">
        <v>145</v>
      </c>
      <c r="B76" s="82"/>
      <c r="C76" s="82"/>
      <c r="D76" s="85"/>
      <c r="E76" s="85"/>
      <c r="AR76" s="272"/>
    </row>
    <row r="77" spans="1:44" s="14" customFormat="1" ht="30.75" customHeight="1">
      <c r="A77" s="361" t="s">
        <v>149</v>
      </c>
      <c r="B77" s="2"/>
      <c r="C77" s="2"/>
      <c r="D77" s="3"/>
      <c r="E77" s="3"/>
      <c r="AR77" s="272"/>
    </row>
    <row r="78" spans="1:44" s="14" customFormat="1" ht="24">
      <c r="A78" s="361" t="s">
        <v>150</v>
      </c>
      <c r="B78" s="2"/>
      <c r="C78" s="2"/>
      <c r="D78" s="3"/>
      <c r="E78" s="3"/>
      <c r="AR78" s="272"/>
    </row>
    <row r="79" spans="1:44" s="14" customFormat="1" ht="20.25">
      <c r="A79" s="362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2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3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L12" sqref="L12"/>
    </sheetView>
  </sheetViews>
  <sheetFormatPr defaultColWidth="0" defaultRowHeight="12.75"/>
  <cols>
    <col min="1" max="1" width="2.42578125" style="222" customWidth="1"/>
    <col min="2" max="2" width="39.85546875" style="222" customWidth="1"/>
    <col min="3" max="3" width="8.42578125" style="222" customWidth="1"/>
    <col min="4" max="4" width="12.28515625" style="222" customWidth="1"/>
    <col min="5" max="12" width="9.28515625" style="222" bestFit="1" customWidth="1"/>
    <col min="13" max="13" width="12.85546875" style="222" customWidth="1"/>
    <col min="14" max="14" width="9.140625" style="222" customWidth="1"/>
    <col min="15" max="16384" width="0" style="222" hidden="1"/>
  </cols>
  <sheetData>
    <row r="1" spans="1:16" ht="19.5">
      <c r="A1" s="217" t="s">
        <v>34</v>
      </c>
      <c r="B1" s="218"/>
      <c r="C1" s="218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  <c r="O1" s="221"/>
      <c r="P1" s="221"/>
    </row>
    <row r="2" spans="1:16" ht="18.75">
      <c r="A2" s="775">
        <v>39336.807847222219</v>
      </c>
      <c r="B2" s="776"/>
      <c r="C2" s="224"/>
      <c r="D2" s="225"/>
      <c r="E2" s="221"/>
      <c r="F2" s="221"/>
      <c r="G2" s="221"/>
      <c r="H2" s="282" t="s">
        <v>1</v>
      </c>
      <c r="I2" s="221"/>
      <c r="J2" s="221"/>
      <c r="K2" s="221"/>
      <c r="L2" s="221"/>
      <c r="M2" s="221"/>
      <c r="N2" s="221"/>
      <c r="O2" s="221"/>
      <c r="P2" s="221"/>
    </row>
    <row r="3" spans="1:16" ht="18.75">
      <c r="A3" s="224"/>
      <c r="C3" s="285"/>
      <c r="D3" s="226"/>
      <c r="E3" s="227"/>
      <c r="F3" s="227"/>
      <c r="G3" s="227"/>
      <c r="H3" s="282" t="s">
        <v>2</v>
      </c>
      <c r="I3" s="227"/>
      <c r="J3" s="227"/>
      <c r="K3" s="227"/>
      <c r="L3" s="227"/>
      <c r="M3" s="227"/>
      <c r="N3" s="227"/>
      <c r="O3" s="227"/>
      <c r="P3" s="227"/>
    </row>
    <row r="4" spans="1:16" ht="18.75">
      <c r="A4" s="224"/>
      <c r="C4" s="285"/>
      <c r="D4" s="226"/>
      <c r="E4" s="227"/>
      <c r="F4" s="227"/>
      <c r="G4" s="227"/>
      <c r="H4" s="286"/>
      <c r="I4" s="227"/>
      <c r="J4" s="227"/>
      <c r="K4" s="227"/>
      <c r="L4" s="227"/>
      <c r="M4" s="227"/>
      <c r="N4" s="227"/>
      <c r="O4" s="227"/>
      <c r="P4" s="227"/>
    </row>
    <row r="5" spans="1:16" ht="18.75">
      <c r="A5" s="223"/>
      <c r="C5" s="221"/>
      <c r="D5" s="225"/>
      <c r="E5" s="221"/>
      <c r="F5" s="227"/>
      <c r="G5" s="227"/>
      <c r="H5" s="282" t="s">
        <v>38</v>
      </c>
      <c r="I5" s="227"/>
      <c r="J5" s="227"/>
      <c r="K5" s="227"/>
      <c r="L5" s="227"/>
      <c r="M5" s="227"/>
      <c r="N5" s="221"/>
      <c r="O5" s="221"/>
      <c r="P5" s="221"/>
    </row>
    <row r="6" spans="1:16" ht="18.75">
      <c r="A6" s="228"/>
      <c r="C6" s="285"/>
      <c r="D6" s="229"/>
      <c r="E6" s="227"/>
      <c r="F6" s="227"/>
      <c r="G6" s="227"/>
      <c r="H6" s="282" t="str">
        <f>'A1'!I7</f>
        <v>Turnover in nominal or notional principal amounts in August 2012</v>
      </c>
      <c r="I6" s="227"/>
      <c r="J6" s="227"/>
      <c r="K6" s="227"/>
      <c r="L6" s="227"/>
      <c r="M6" s="227"/>
      <c r="N6" s="227"/>
      <c r="O6" s="227"/>
      <c r="P6" s="227"/>
    </row>
    <row r="7" spans="1:16" ht="18.75">
      <c r="A7" s="228"/>
      <c r="C7" s="285"/>
      <c r="D7" s="226"/>
      <c r="E7" s="227"/>
      <c r="F7" s="227"/>
      <c r="G7" s="227"/>
      <c r="H7" s="282" t="s">
        <v>3</v>
      </c>
      <c r="I7" s="227"/>
      <c r="J7" s="227"/>
      <c r="K7" s="227"/>
      <c r="L7" s="227"/>
      <c r="M7" s="227"/>
      <c r="N7" s="227"/>
      <c r="O7" s="227"/>
      <c r="P7" s="227"/>
    </row>
    <row r="8" spans="1:16" ht="15">
      <c r="A8" s="230"/>
      <c r="B8" s="231"/>
      <c r="C8" s="231"/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4"/>
      <c r="O8" s="235"/>
      <c r="P8" s="234"/>
    </row>
    <row r="9" spans="1:16" ht="28.5" customHeight="1">
      <c r="A9" s="236"/>
      <c r="B9" s="237" t="s">
        <v>4</v>
      </c>
      <c r="C9" s="238"/>
      <c r="D9" s="239" t="s">
        <v>5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24.75" customHeight="1">
      <c r="A10" s="245"/>
      <c r="B10" s="246"/>
      <c r="C10" s="246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248" t="s">
        <v>58</v>
      </c>
      <c r="M10" s="247" t="s">
        <v>12</v>
      </c>
      <c r="N10" s="244" t="s">
        <v>13</v>
      </c>
      <c r="O10" s="234"/>
      <c r="P10" s="234"/>
    </row>
    <row r="11" spans="1:16" ht="15">
      <c r="A11" s="249"/>
      <c r="B11" s="250" t="s">
        <v>66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256" t="s">
        <v>14</v>
      </c>
      <c r="C12" s="256"/>
      <c r="D12" s="257">
        <f t="shared" ref="D12:M12" si="0">SUM(D13:D14)</f>
        <v>193.32689794000004</v>
      </c>
      <c r="E12" s="257">
        <f t="shared" si="0"/>
        <v>0</v>
      </c>
      <c r="F12" s="257">
        <f t="shared" si="0"/>
        <v>0</v>
      </c>
      <c r="G12" s="257">
        <f t="shared" si="0"/>
        <v>0</v>
      </c>
      <c r="H12" s="257">
        <f t="shared" si="0"/>
        <v>0</v>
      </c>
      <c r="I12" s="257">
        <f t="shared" si="0"/>
        <v>0</v>
      </c>
      <c r="J12" s="257">
        <f t="shared" si="0"/>
        <v>0</v>
      </c>
      <c r="K12" s="257">
        <f t="shared" si="0"/>
        <v>0</v>
      </c>
      <c r="L12" s="257">
        <f t="shared" si="0"/>
        <v>0</v>
      </c>
      <c r="M12" s="258">
        <f t="shared" si="0"/>
        <v>193.32689794000004</v>
      </c>
      <c r="N12" s="259"/>
      <c r="O12" s="234"/>
      <c r="P12" s="234"/>
    </row>
    <row r="13" spans="1:16" ht="15">
      <c r="A13" s="260"/>
      <c r="B13" s="261" t="s">
        <v>15</v>
      </c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8">
        <f>SUM(D13:L13)</f>
        <v>0</v>
      </c>
      <c r="N13" s="259"/>
      <c r="O13" s="234"/>
      <c r="P13" s="234"/>
    </row>
    <row r="14" spans="1:16" ht="15">
      <c r="A14" s="260"/>
      <c r="B14" s="261" t="s">
        <v>16</v>
      </c>
      <c r="C14" s="256"/>
      <c r="D14" s="257">
        <v>193.32689794000004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8">
        <f>SUM(D14:L14)</f>
        <v>193.32689794000004</v>
      </c>
      <c r="N14" s="259"/>
      <c r="O14" s="234"/>
      <c r="P14" s="234"/>
    </row>
    <row r="15" spans="1:16" ht="15">
      <c r="A15" s="260"/>
      <c r="B15" s="12" t="s">
        <v>329</v>
      </c>
      <c r="C15" s="256"/>
      <c r="D15" s="257">
        <f t="shared" ref="D15:M15" si="1">SUM(D16:D17)</f>
        <v>0</v>
      </c>
      <c r="E15" s="257">
        <f t="shared" si="1"/>
        <v>0</v>
      </c>
      <c r="F15" s="257">
        <f t="shared" si="1"/>
        <v>0</v>
      </c>
      <c r="G15" s="257">
        <f t="shared" si="1"/>
        <v>0</v>
      </c>
      <c r="H15" s="257">
        <f t="shared" si="1"/>
        <v>0</v>
      </c>
      <c r="I15" s="257">
        <f t="shared" si="1"/>
        <v>0</v>
      </c>
      <c r="J15" s="257">
        <f t="shared" si="1"/>
        <v>0</v>
      </c>
      <c r="K15" s="257">
        <f t="shared" si="1"/>
        <v>0</v>
      </c>
      <c r="L15" s="257">
        <f t="shared" si="1"/>
        <v>0</v>
      </c>
      <c r="M15" s="258">
        <f t="shared" si="1"/>
        <v>0</v>
      </c>
      <c r="N15" s="259"/>
      <c r="O15" s="234"/>
      <c r="P15" s="234"/>
    </row>
    <row r="16" spans="1:16" ht="15">
      <c r="A16" s="260"/>
      <c r="B16" s="31" t="s">
        <v>15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8">
        <f>SUM(D16:L16)</f>
        <v>0</v>
      </c>
      <c r="N16" s="259"/>
      <c r="O16" s="234"/>
      <c r="P16" s="234"/>
    </row>
    <row r="17" spans="1:16" ht="15">
      <c r="A17" s="260"/>
      <c r="B17" s="31" t="s">
        <v>16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8">
        <f>SUM(D17:L17)</f>
        <v>0</v>
      </c>
      <c r="N17" s="259"/>
      <c r="O17" s="234"/>
      <c r="P17" s="234"/>
    </row>
    <row r="18" spans="1:16" ht="15">
      <c r="A18" s="255"/>
      <c r="B18" s="256" t="s">
        <v>17</v>
      </c>
      <c r="C18" s="256"/>
      <c r="D18" s="257">
        <f t="shared" ref="D18:M18" si="2">SUM(D19:D20)</f>
        <v>0</v>
      </c>
      <c r="E18" s="257">
        <f t="shared" si="2"/>
        <v>0</v>
      </c>
      <c r="F18" s="257">
        <f t="shared" si="2"/>
        <v>0</v>
      </c>
      <c r="G18" s="257">
        <f t="shared" si="2"/>
        <v>0</v>
      </c>
      <c r="H18" s="257">
        <f t="shared" si="2"/>
        <v>0</v>
      </c>
      <c r="I18" s="257">
        <f t="shared" si="2"/>
        <v>0</v>
      </c>
      <c r="J18" s="257">
        <f t="shared" si="2"/>
        <v>0</v>
      </c>
      <c r="K18" s="257">
        <f t="shared" si="2"/>
        <v>0</v>
      </c>
      <c r="L18" s="257">
        <f t="shared" si="2"/>
        <v>0</v>
      </c>
      <c r="M18" s="258">
        <f t="shared" si="2"/>
        <v>0</v>
      </c>
      <c r="N18" s="259"/>
      <c r="O18" s="234"/>
      <c r="P18" s="234"/>
    </row>
    <row r="19" spans="1:16" ht="15">
      <c r="A19" s="260"/>
      <c r="B19" s="261" t="s">
        <v>15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8">
        <f>SUM(D19:L19)</f>
        <v>0</v>
      </c>
      <c r="N19" s="259"/>
      <c r="O19" s="234"/>
      <c r="P19" s="234"/>
    </row>
    <row r="20" spans="1:16" ht="15">
      <c r="A20" s="260"/>
      <c r="B20" s="261" t="s">
        <v>16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8">
        <f>SUM(D20:L20)</f>
        <v>0</v>
      </c>
      <c r="N20" s="259"/>
      <c r="O20" s="234"/>
      <c r="P20" s="234"/>
    </row>
    <row r="21" spans="1:16" ht="15">
      <c r="A21" s="255"/>
      <c r="B21" s="256" t="s">
        <v>18</v>
      </c>
      <c r="C21" s="256"/>
      <c r="D21" s="257">
        <f t="shared" ref="D21:M21" si="3">SUM(D22:D23)</f>
        <v>0</v>
      </c>
      <c r="E21" s="257">
        <f t="shared" si="3"/>
        <v>0</v>
      </c>
      <c r="F21" s="257">
        <f t="shared" si="3"/>
        <v>0</v>
      </c>
      <c r="G21" s="257">
        <f t="shared" si="3"/>
        <v>0</v>
      </c>
      <c r="H21" s="257">
        <f t="shared" si="3"/>
        <v>0</v>
      </c>
      <c r="I21" s="257">
        <f t="shared" si="3"/>
        <v>0</v>
      </c>
      <c r="J21" s="257">
        <f t="shared" si="3"/>
        <v>0</v>
      </c>
      <c r="K21" s="257">
        <f t="shared" si="3"/>
        <v>0</v>
      </c>
      <c r="L21" s="257">
        <f t="shared" si="3"/>
        <v>0</v>
      </c>
      <c r="M21" s="258">
        <f t="shared" si="3"/>
        <v>0</v>
      </c>
      <c r="N21" s="259"/>
      <c r="O21" s="234"/>
      <c r="P21" s="234"/>
    </row>
    <row r="22" spans="1:16" ht="15">
      <c r="A22" s="260"/>
      <c r="B22" s="261" t="s">
        <v>15</v>
      </c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8">
        <f>SUM(D22:L22)</f>
        <v>0</v>
      </c>
      <c r="N22" s="259"/>
      <c r="O22" s="234"/>
      <c r="P22" s="234"/>
    </row>
    <row r="23" spans="1:16" ht="15">
      <c r="A23" s="260"/>
      <c r="B23" s="261" t="s">
        <v>16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8">
        <f>SUM(D23:L23)</f>
        <v>0</v>
      </c>
      <c r="N23" s="259"/>
      <c r="O23" s="234"/>
      <c r="P23" s="234"/>
    </row>
    <row r="24" spans="1:16" ht="15">
      <c r="A24" s="255"/>
      <c r="B24" s="256" t="s">
        <v>19</v>
      </c>
      <c r="C24" s="256"/>
      <c r="D24" s="394">
        <f t="shared" ref="D24:M24" si="4">D21+D18+D12+D15</f>
        <v>193.32689794000004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193.32689794000004</v>
      </c>
      <c r="N24" s="259"/>
      <c r="O24" s="234"/>
      <c r="P24" s="234"/>
    </row>
    <row r="25" spans="1:16" ht="15">
      <c r="A25" s="255"/>
      <c r="B25" s="256"/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9"/>
      <c r="O25" s="234"/>
      <c r="P25" s="234"/>
    </row>
    <row r="26" spans="1:16" ht="16.5">
      <c r="A26" s="249"/>
      <c r="B26" s="250" t="s">
        <v>70</v>
      </c>
      <c r="C26" s="251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9"/>
      <c r="O26" s="234"/>
      <c r="P26" s="234"/>
    </row>
    <row r="27" spans="1:16" ht="14.25">
      <c r="A27" s="249"/>
      <c r="B27" s="250" t="s">
        <v>30</v>
      </c>
      <c r="C27" s="251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9"/>
      <c r="O27" s="234"/>
      <c r="P27" s="234"/>
    </row>
    <row r="28" spans="1:16" ht="14.25">
      <c r="A28" s="249"/>
      <c r="B28" s="467" t="s">
        <v>331</v>
      </c>
      <c r="C28" s="469"/>
      <c r="D28" s="468">
        <f>D29+D32+D35+D38</f>
        <v>1774.7829061799998</v>
      </c>
      <c r="E28" s="468">
        <f t="shared" ref="E28:M28" si="5">E29+E32+E35+E38</f>
        <v>422.74254762999999</v>
      </c>
      <c r="F28" s="468">
        <f t="shared" si="5"/>
        <v>2.97387304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2200.4993268500002</v>
      </c>
      <c r="N28" s="259"/>
      <c r="O28" s="234"/>
      <c r="P28" s="234"/>
    </row>
    <row r="29" spans="1:16" ht="15">
      <c r="A29" s="255"/>
      <c r="B29" s="12" t="s">
        <v>14</v>
      </c>
      <c r="C29" s="200"/>
      <c r="D29" s="394">
        <f t="shared" ref="D29:M29" si="6">SUM(D30:D31)</f>
        <v>1199.5498198099999</v>
      </c>
      <c r="E29" s="394">
        <f t="shared" si="6"/>
        <v>211.96161172000001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1411.51143153</v>
      </c>
      <c r="N29" s="259"/>
      <c r="O29" s="234"/>
      <c r="P29" s="234"/>
    </row>
    <row r="30" spans="1:16" ht="15">
      <c r="A30" s="26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59"/>
      <c r="O30" s="234"/>
      <c r="P30" s="234"/>
    </row>
    <row r="31" spans="1:16" ht="15">
      <c r="A31" s="260"/>
      <c r="B31" s="31" t="s">
        <v>16</v>
      </c>
      <c r="C31" s="200"/>
      <c r="D31" s="110">
        <v>1199.5498198099999</v>
      </c>
      <c r="E31" s="110">
        <v>211.96161172000001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1411.51143153</v>
      </c>
      <c r="N31" s="259"/>
      <c r="O31" s="234"/>
      <c r="P31" s="234"/>
    </row>
    <row r="32" spans="1:16" ht="15">
      <c r="A32" s="260"/>
      <c r="B32" s="12" t="s">
        <v>329</v>
      </c>
      <c r="C32" s="200"/>
      <c r="D32" s="394">
        <f t="shared" ref="D32:M32" si="7">SUM(D33:D34)</f>
        <v>342.12562988000002</v>
      </c>
      <c r="E32" s="394">
        <f t="shared" si="7"/>
        <v>197.53721985000001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539.66284973000006</v>
      </c>
      <c r="N32" s="259"/>
      <c r="O32" s="234"/>
      <c r="P32" s="234"/>
    </row>
    <row r="33" spans="1:16" ht="15">
      <c r="A33" s="260"/>
      <c r="B33" s="31" t="s">
        <v>15</v>
      </c>
      <c r="C33" s="200"/>
      <c r="D33" s="120">
        <v>17.905324700000001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17.905324700000001</v>
      </c>
      <c r="N33" s="259"/>
      <c r="O33" s="234"/>
      <c r="P33" s="234"/>
    </row>
    <row r="34" spans="1:16" ht="15">
      <c r="A34" s="260"/>
      <c r="B34" s="31" t="s">
        <v>16</v>
      </c>
      <c r="C34" s="200"/>
      <c r="D34" s="110">
        <v>324.22030518000003</v>
      </c>
      <c r="E34" s="110">
        <v>197.53721985000001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521.75752503000001</v>
      </c>
      <c r="N34" s="259"/>
      <c r="O34" s="234"/>
      <c r="P34" s="234"/>
    </row>
    <row r="35" spans="1:16" ht="15">
      <c r="A35" s="255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59"/>
      <c r="O35" s="234"/>
      <c r="P35" s="234"/>
    </row>
    <row r="36" spans="1:16" ht="15">
      <c r="A36" s="26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59"/>
      <c r="O36" s="234"/>
      <c r="P36" s="234"/>
    </row>
    <row r="37" spans="1:16" ht="15">
      <c r="A37" s="26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59"/>
      <c r="O37" s="234"/>
      <c r="P37" s="234"/>
    </row>
    <row r="38" spans="1:16" ht="15">
      <c r="A38" s="255"/>
      <c r="B38" s="12" t="s">
        <v>18</v>
      </c>
      <c r="C38" s="200"/>
      <c r="D38" s="110">
        <f t="shared" ref="D38:M38" si="9">SUM(D39:D40)</f>
        <v>233.10745649000003</v>
      </c>
      <c r="E38" s="110">
        <f t="shared" si="9"/>
        <v>13.243716060000001</v>
      </c>
      <c r="F38" s="110">
        <f t="shared" si="9"/>
        <v>2.97387304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249.32504559000006</v>
      </c>
      <c r="N38" s="259"/>
      <c r="O38" s="234"/>
      <c r="P38" s="234"/>
    </row>
    <row r="39" spans="1:16" ht="15">
      <c r="A39" s="260"/>
      <c r="B39" s="31" t="s">
        <v>15</v>
      </c>
      <c r="C39" s="200"/>
      <c r="D39" s="110">
        <v>231.28004724000004</v>
      </c>
      <c r="E39" s="110">
        <v>12.44571887</v>
      </c>
      <c r="F39" s="110">
        <v>2.97387304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246.69963915000005</v>
      </c>
      <c r="N39" s="259"/>
      <c r="O39" s="234"/>
      <c r="P39" s="234"/>
    </row>
    <row r="40" spans="1:16" ht="15">
      <c r="A40" s="260"/>
      <c r="B40" s="31" t="s">
        <v>16</v>
      </c>
      <c r="C40" s="200"/>
      <c r="D40" s="110">
        <v>1.8274092500000005</v>
      </c>
      <c r="E40" s="110">
        <v>0.79799719000000002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2.6254064400000008</v>
      </c>
      <c r="N40" s="259"/>
      <c r="O40" s="234"/>
      <c r="P40" s="234"/>
    </row>
    <row r="41" spans="1:16" ht="15">
      <c r="A41" s="260"/>
      <c r="B41" s="467" t="s">
        <v>332</v>
      </c>
      <c r="C41" s="469"/>
      <c r="D41" s="468">
        <f>D42+D43</f>
        <v>82.36032705999996</v>
      </c>
      <c r="E41" s="468">
        <f t="shared" ref="E41:M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>L42+L43</f>
        <v>0</v>
      </c>
      <c r="M41" s="468">
        <f t="shared" si="10"/>
        <v>82.36032705999996</v>
      </c>
      <c r="N41" s="259"/>
      <c r="O41" s="234"/>
      <c r="P41" s="234"/>
    </row>
    <row r="42" spans="1:16" ht="15">
      <c r="A42" s="260"/>
      <c r="B42" s="31" t="s">
        <v>15</v>
      </c>
      <c r="C42" s="200"/>
      <c r="D42" s="120">
        <v>82.36032705999996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82.36032705999996</v>
      </c>
      <c r="N42" s="259"/>
      <c r="O42" s="234"/>
      <c r="P42" s="234"/>
    </row>
    <row r="43" spans="1:16" ht="15">
      <c r="A43" s="26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59"/>
      <c r="O43" s="234"/>
      <c r="P43" s="234"/>
    </row>
    <row r="44" spans="1:16" ht="15">
      <c r="A44" s="255"/>
      <c r="B44" s="12" t="s">
        <v>19</v>
      </c>
      <c r="C44" s="12"/>
      <c r="D44" s="394">
        <f>D41+D28</f>
        <v>1857.1432332399997</v>
      </c>
      <c r="E44" s="394">
        <f t="shared" ref="E44:M44" si="11">E41+E28</f>
        <v>422.74254762999999</v>
      </c>
      <c r="F44" s="394">
        <f t="shared" si="11"/>
        <v>2.97387304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2282.8596539100004</v>
      </c>
      <c r="N44" s="259"/>
      <c r="O44" s="234"/>
      <c r="P44" s="234"/>
    </row>
    <row r="45" spans="1:16" ht="15">
      <c r="A45" s="255"/>
      <c r="B45" s="256"/>
      <c r="C45" s="25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9"/>
      <c r="O45" s="234"/>
      <c r="P45" s="234"/>
    </row>
    <row r="46" spans="1:16" ht="14.25">
      <c r="A46" s="249"/>
      <c r="B46" s="250" t="s">
        <v>31</v>
      </c>
      <c r="C46" s="251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9"/>
      <c r="O46" s="234"/>
      <c r="P46" s="234"/>
    </row>
    <row r="47" spans="1:16" ht="14.25">
      <c r="A47" s="249"/>
      <c r="B47" s="467" t="s">
        <v>331</v>
      </c>
      <c r="C47" s="469"/>
      <c r="D47" s="468">
        <f t="shared" ref="D47:M47" si="12">D48+D51+D54+D57</f>
        <v>1227.0378263399998</v>
      </c>
      <c r="E47" s="468">
        <f t="shared" si="12"/>
        <v>28.591187430000002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1255.6290137699998</v>
      </c>
      <c r="N47" s="259"/>
      <c r="O47" s="234"/>
      <c r="P47" s="234"/>
    </row>
    <row r="48" spans="1:16" ht="15">
      <c r="A48" s="255"/>
      <c r="B48" s="12" t="s">
        <v>14</v>
      </c>
      <c r="C48" s="200"/>
      <c r="D48" s="394">
        <f t="shared" ref="D48:M48" si="13">SUM(D49:D50)</f>
        <v>13.28265991</v>
      </c>
      <c r="E48" s="394">
        <f t="shared" si="13"/>
        <v>5.0183999000000004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18.301059809999998</v>
      </c>
      <c r="N48" s="259"/>
      <c r="O48" s="234"/>
      <c r="P48" s="234"/>
    </row>
    <row r="49" spans="1:16" ht="15">
      <c r="A49" s="26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59"/>
      <c r="O49" s="234"/>
      <c r="P49" s="234"/>
    </row>
    <row r="50" spans="1:16" ht="15">
      <c r="A50" s="260"/>
      <c r="B50" s="31" t="s">
        <v>16</v>
      </c>
      <c r="C50" s="200"/>
      <c r="D50" s="110">
        <v>13.28265991</v>
      </c>
      <c r="E50" s="110">
        <v>5.0183999000000004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18.301059809999998</v>
      </c>
      <c r="N50" s="259"/>
      <c r="O50" s="234"/>
      <c r="P50" s="234"/>
    </row>
    <row r="51" spans="1:16" ht="15">
      <c r="A51" s="260"/>
      <c r="B51" s="12" t="s">
        <v>329</v>
      </c>
      <c r="C51" s="200"/>
      <c r="D51" s="394">
        <f t="shared" ref="D51:M51" si="14">SUM(D52:D53)</f>
        <v>60.113146229999998</v>
      </c>
      <c r="E51" s="394">
        <f t="shared" si="14"/>
        <v>6.1526486800000004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66.265794909999997</v>
      </c>
      <c r="N51" s="259"/>
      <c r="O51" s="234"/>
      <c r="P51" s="234"/>
    </row>
    <row r="52" spans="1:16" ht="15">
      <c r="A52" s="260"/>
      <c r="B52" s="31" t="s">
        <v>15</v>
      </c>
      <c r="C52" s="200"/>
      <c r="D52" s="120">
        <v>12.111609619999999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12.111609619999999</v>
      </c>
      <c r="N52" s="259"/>
      <c r="O52" s="234"/>
      <c r="P52" s="234"/>
    </row>
    <row r="53" spans="1:16" ht="15">
      <c r="A53" s="260"/>
      <c r="B53" s="31" t="s">
        <v>16</v>
      </c>
      <c r="C53" s="200"/>
      <c r="D53" s="110">
        <v>48.001536610000002</v>
      </c>
      <c r="E53" s="110">
        <v>6.1526486800000004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54.154185290000001</v>
      </c>
      <c r="N53" s="259"/>
      <c r="O53" s="234"/>
      <c r="P53" s="234"/>
    </row>
    <row r="54" spans="1:16" ht="15">
      <c r="A54" s="255"/>
      <c r="B54" s="12" t="s">
        <v>17</v>
      </c>
      <c r="C54" s="200"/>
      <c r="D54" s="394">
        <f t="shared" ref="D54:M54" si="15">SUM(D55:D56)</f>
        <v>64.248165270000001</v>
      </c>
      <c r="E54" s="394">
        <f t="shared" si="15"/>
        <v>2.5259066200000002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66.774071890000002</v>
      </c>
      <c r="N54" s="259"/>
      <c r="O54" s="234"/>
      <c r="P54" s="234"/>
    </row>
    <row r="55" spans="1:16" ht="15">
      <c r="A55" s="26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59"/>
      <c r="O55" s="234"/>
      <c r="P55" s="234"/>
    </row>
    <row r="56" spans="1:16" ht="15">
      <c r="A56" s="260"/>
      <c r="B56" s="31" t="s">
        <v>16</v>
      </c>
      <c r="C56" s="200"/>
      <c r="D56" s="110">
        <v>64.248165270000001</v>
      </c>
      <c r="E56" s="110">
        <v>2.5259066200000002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66.774071890000002</v>
      </c>
      <c r="N56" s="259"/>
      <c r="O56" s="234"/>
      <c r="P56" s="234"/>
    </row>
    <row r="57" spans="1:16" ht="15">
      <c r="A57" s="255"/>
      <c r="B57" s="12" t="s">
        <v>18</v>
      </c>
      <c r="C57" s="200"/>
      <c r="D57" s="110">
        <f t="shared" ref="D57:M57" si="16">SUM(D58:D59)</f>
        <v>1089.3938549299999</v>
      </c>
      <c r="E57" s="110">
        <f t="shared" si="16"/>
        <v>14.89423223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1104.2880871599998</v>
      </c>
      <c r="N57" s="259"/>
      <c r="O57" s="234"/>
      <c r="P57" s="234"/>
    </row>
    <row r="58" spans="1:16" ht="15">
      <c r="A58" s="260"/>
      <c r="B58" s="31" t="s">
        <v>15</v>
      </c>
      <c r="C58" s="200"/>
      <c r="D58" s="110">
        <v>1073.4926185999998</v>
      </c>
      <c r="E58" s="110">
        <v>14.89423223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1088.3868508299997</v>
      </c>
      <c r="N58" s="259"/>
      <c r="O58" s="234"/>
      <c r="P58" s="234"/>
    </row>
    <row r="59" spans="1:16" ht="15">
      <c r="A59" s="260"/>
      <c r="B59" s="31" t="s">
        <v>16</v>
      </c>
      <c r="C59" s="200"/>
      <c r="D59" s="110">
        <v>15.90123633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15.90123633</v>
      </c>
      <c r="N59" s="259"/>
      <c r="O59" s="234"/>
      <c r="P59" s="234"/>
    </row>
    <row r="60" spans="1:16" ht="15">
      <c r="A60" s="260"/>
      <c r="B60" s="467" t="s">
        <v>332</v>
      </c>
      <c r="C60" s="469"/>
      <c r="D60" s="468">
        <f t="shared" ref="D60:M60" si="17">D61+D62</f>
        <v>88.757024959999924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88.757024959999924</v>
      </c>
      <c r="N60" s="259"/>
      <c r="O60" s="234"/>
      <c r="P60" s="234"/>
    </row>
    <row r="61" spans="1:16" ht="15">
      <c r="A61" s="260"/>
      <c r="B61" s="31" t="s">
        <v>15</v>
      </c>
      <c r="C61" s="200"/>
      <c r="D61" s="120">
        <v>88.757024959999924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88.757024959999924</v>
      </c>
      <c r="N61" s="259"/>
      <c r="O61" s="234"/>
      <c r="P61" s="234"/>
    </row>
    <row r="62" spans="1:16" ht="15">
      <c r="A62" s="26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59"/>
      <c r="O62" s="234"/>
      <c r="P62" s="234"/>
    </row>
    <row r="63" spans="1:16" ht="15">
      <c r="A63" s="255"/>
      <c r="B63" s="12" t="s">
        <v>19</v>
      </c>
      <c r="C63" s="12"/>
      <c r="D63" s="394">
        <f>D60+D47</f>
        <v>1315.7948512999997</v>
      </c>
      <c r="E63" s="394">
        <f t="shared" ref="E63:M63" si="18">E60+E47</f>
        <v>28.591187430000002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1344.3860387299997</v>
      </c>
      <c r="N63" s="244"/>
      <c r="O63" s="234"/>
      <c r="P63" s="234"/>
    </row>
    <row r="64" spans="1:16" ht="15">
      <c r="A64" s="255"/>
      <c r="B64" s="256"/>
      <c r="C64" s="256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44"/>
      <c r="O64" s="234"/>
      <c r="P64" s="234"/>
    </row>
    <row r="65" spans="1:16" ht="15">
      <c r="A65" s="255"/>
      <c r="B65" s="256" t="s">
        <v>32</v>
      </c>
      <c r="C65" s="256"/>
      <c r="D65" s="401">
        <f t="shared" ref="D65:M65" si="19">D63+D44</f>
        <v>3172.9380845399992</v>
      </c>
      <c r="E65" s="401">
        <f t="shared" si="19"/>
        <v>451.33373505999998</v>
      </c>
      <c r="F65" s="401">
        <f t="shared" si="19"/>
        <v>2.97387304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3627.24569264</v>
      </c>
      <c r="N65" s="244"/>
      <c r="O65" s="234"/>
      <c r="P65" s="234"/>
    </row>
    <row r="66" spans="1:16" ht="15">
      <c r="A66" s="255"/>
      <c r="B66" s="234"/>
      <c r="C66" s="234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44"/>
      <c r="O66" s="234"/>
      <c r="P66" s="234"/>
    </row>
    <row r="67" spans="1:16" ht="15">
      <c r="A67" s="262"/>
      <c r="B67" s="263" t="s">
        <v>33</v>
      </c>
      <c r="C67" s="263"/>
      <c r="D67" s="420">
        <f>D65+'A1'!D59+'A1'!D40+'A1'!D25+D24</f>
        <v>120784.28991169966</v>
      </c>
      <c r="E67" s="420">
        <f>E65+'A1'!E59+'A1'!E40+'A1'!E25+E24</f>
        <v>12763.758107519998</v>
      </c>
      <c r="F67" s="420">
        <f>F65+'A1'!F59+'A1'!F40+'A1'!F25+F24</f>
        <v>3.8153838699999998</v>
      </c>
      <c r="G67" s="420">
        <f>G65+'A1'!G59+'A1'!G40+'A1'!G25+G24</f>
        <v>9.6878374600000008</v>
      </c>
      <c r="H67" s="420">
        <f>H65+'A1'!H59+'A1'!H40+'A1'!H25+H24</f>
        <v>7.0511878100000001</v>
      </c>
      <c r="I67" s="420">
        <f>I65+'A1'!I59+'A1'!I40+'A1'!I25+I24</f>
        <v>0.11351843</v>
      </c>
      <c r="J67" s="420">
        <f>J65+'A1'!J59+'A1'!J40+'A1'!J25+J24</f>
        <v>2.1209600000000003E-3</v>
      </c>
      <c r="K67" s="420">
        <f>K65+'A1'!K59+'A1'!K40+'A1'!K25+K24</f>
        <v>0.38534212000000001</v>
      </c>
      <c r="L67" s="420">
        <f>L65+'A1'!L59+'A1'!L40+'A1'!L25+L24</f>
        <v>0.95114244000000003</v>
      </c>
      <c r="M67" s="420">
        <f>M65+'A1'!M59+'A1'!M40+'A1'!M25+M24</f>
        <v>133570.05455230965</v>
      </c>
      <c r="N67" s="244"/>
      <c r="O67" s="234"/>
      <c r="P67" s="234"/>
    </row>
    <row r="68" spans="1:16" ht="18">
      <c r="A68" s="264" t="s">
        <v>107</v>
      </c>
      <c r="B68" s="265"/>
      <c r="C68" s="265"/>
      <c r="D68" s="266"/>
      <c r="E68" s="266"/>
      <c r="F68" s="267"/>
      <c r="G68" s="267"/>
      <c r="H68" s="267"/>
      <c r="I68" s="267"/>
      <c r="J68" s="267"/>
      <c r="K68" s="267"/>
      <c r="L68" s="267"/>
      <c r="M68" s="267"/>
      <c r="N68" s="244"/>
      <c r="O68" s="234"/>
      <c r="P68" s="234"/>
    </row>
    <row r="69" spans="1:16" ht="18">
      <c r="A69" s="264" t="s">
        <v>108</v>
      </c>
      <c r="B69" s="265"/>
      <c r="C69" s="265"/>
      <c r="D69" s="266"/>
      <c r="E69" s="266"/>
      <c r="F69" s="267"/>
      <c r="G69" s="267"/>
      <c r="H69" s="267"/>
      <c r="I69" s="267"/>
      <c r="J69" s="267"/>
      <c r="K69" s="267"/>
      <c r="L69" s="267"/>
      <c r="M69" s="267"/>
      <c r="N69" s="244"/>
      <c r="O69" s="234"/>
      <c r="P69" s="234"/>
    </row>
    <row r="70" spans="1:16" ht="18">
      <c r="A70" s="264" t="s">
        <v>109</v>
      </c>
      <c r="B70" s="265"/>
      <c r="C70" s="265"/>
      <c r="D70" s="267"/>
      <c r="E70" s="268"/>
      <c r="F70" s="267"/>
      <c r="G70" s="267"/>
      <c r="H70" s="267"/>
      <c r="I70" s="267"/>
      <c r="J70" s="267"/>
      <c r="K70" s="267"/>
      <c r="L70" s="267"/>
      <c r="M70" s="267"/>
      <c r="N70" s="244"/>
      <c r="O70" s="234"/>
      <c r="P70" s="234"/>
    </row>
    <row r="71" spans="1:16" ht="18">
      <c r="A71" s="264" t="s">
        <v>102</v>
      </c>
      <c r="B71" s="265"/>
      <c r="C71" s="265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44"/>
      <c r="O71" s="234"/>
      <c r="P71" s="269"/>
    </row>
  </sheetData>
  <mergeCells count="1">
    <mergeCell ref="A2:B2"/>
  </mergeCells>
  <phoneticPr fontId="28" type="noConversion"/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70">
        <v>39336.808761574073</v>
      </c>
      <c r="B2" s="771"/>
      <c r="C2" s="75"/>
      <c r="D2" s="288"/>
      <c r="E2" s="288"/>
      <c r="F2" s="288"/>
      <c r="G2" s="288"/>
      <c r="H2" s="145" t="s">
        <v>1</v>
      </c>
      <c r="I2" s="288"/>
      <c r="J2" s="288"/>
      <c r="K2" s="288"/>
      <c r="L2" s="288"/>
      <c r="M2" s="288"/>
      <c r="N2" s="288"/>
      <c r="O2" s="288"/>
    </row>
    <row r="3" spans="1:24" s="5" customFormat="1" ht="27.75" customHeight="1">
      <c r="A3" s="7"/>
      <c r="C3" s="75"/>
      <c r="D3" s="288"/>
      <c r="E3" s="288"/>
      <c r="F3" s="288"/>
      <c r="G3" s="288"/>
      <c r="H3" s="145" t="s">
        <v>2</v>
      </c>
      <c r="I3" s="288"/>
      <c r="J3" s="288"/>
      <c r="K3" s="288"/>
      <c r="L3" s="288"/>
      <c r="M3" s="288"/>
      <c r="N3" s="288"/>
      <c r="O3" s="288"/>
    </row>
    <row r="4" spans="1:24" s="5" customFormat="1" ht="27.75" customHeight="1">
      <c r="A4" s="10"/>
      <c r="C4" s="75"/>
      <c r="D4" s="288"/>
      <c r="E4" s="288"/>
      <c r="F4" s="288"/>
      <c r="G4" s="288"/>
      <c r="H4" s="145" t="s">
        <v>38</v>
      </c>
      <c r="I4" s="288"/>
      <c r="J4" s="288"/>
      <c r="K4" s="288"/>
      <c r="L4" s="288"/>
      <c r="M4" s="288"/>
      <c r="N4" s="288"/>
      <c r="O4" s="288"/>
    </row>
    <row r="5" spans="1:24" s="5" customFormat="1" ht="37.5" customHeight="1">
      <c r="A5" s="10"/>
      <c r="C5" s="75"/>
      <c r="D5" s="288"/>
      <c r="E5" s="288"/>
      <c r="F5" s="288"/>
      <c r="G5" s="288"/>
      <c r="H5" s="145" t="str">
        <f>'A1'!I7</f>
        <v>Turnover in nominal or notional principal amounts in August 2012</v>
      </c>
      <c r="I5" s="288"/>
      <c r="J5" s="288"/>
      <c r="K5" s="288"/>
      <c r="L5" s="288"/>
      <c r="M5" s="288"/>
      <c r="N5" s="288"/>
      <c r="O5" s="288"/>
    </row>
    <row r="6" spans="1:24" s="5" customFormat="1" ht="32.25" customHeight="1">
      <c r="A6" s="10"/>
      <c r="C6" s="75"/>
      <c r="D6" s="288"/>
      <c r="E6" s="288"/>
      <c r="F6" s="288"/>
      <c r="G6" s="288"/>
      <c r="H6" s="145" t="s">
        <v>3</v>
      </c>
      <c r="I6" s="288"/>
      <c r="J6" s="288"/>
      <c r="K6" s="288"/>
      <c r="L6" s="288"/>
      <c r="M6" s="288"/>
      <c r="N6" s="288"/>
      <c r="O6" s="288"/>
    </row>
    <row r="7" spans="1:24" s="404" customFormat="1" ht="32.25" hidden="1" customHeight="1">
      <c r="A7" s="403"/>
      <c r="C7" s="405"/>
      <c r="D7" s="406"/>
      <c r="E7" s="406"/>
      <c r="F7" s="406"/>
      <c r="G7" s="406"/>
      <c r="H7" s="407"/>
      <c r="I7" s="406"/>
      <c r="J7" s="406"/>
      <c r="K7" s="406"/>
      <c r="L7" s="406"/>
      <c r="M7" s="406"/>
      <c r="N7" s="406"/>
      <c r="O7" s="406"/>
    </row>
    <row r="8" spans="1:24" s="14" customFormat="1" ht="18" customHeight="1">
      <c r="A8" s="95"/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24.767005860000001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257">
        <f t="shared" si="0"/>
        <v>24.767005860000001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7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24.767005860000001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257">
        <f>SUM(D14:K14)</f>
        <v>24.767005860000001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257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7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7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257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7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7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257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7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7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4">
        <f t="shared" ref="D24:L24" si="4">D21+D18+D12+D15</f>
        <v>24.767005860000001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24.767005860000001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7" t="s">
        <v>331</v>
      </c>
      <c r="C28" s="469"/>
      <c r="D28" s="468">
        <f>D29+D32+D35+D38</f>
        <v>38.895838619999992</v>
      </c>
      <c r="E28" s="468">
        <f t="shared" ref="E28:L28" si="5">E29+E32+E35+E38</f>
        <v>5.97048706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44.866325679999989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4">
        <f t="shared" ref="D29:L29" si="6">SUM(D30:D31)</f>
        <v>38.895838619999992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38.895838619999992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38.895838619999992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38.895838619999992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4">
        <f t="shared" ref="D32:L32" si="7">SUM(D33:D34)</f>
        <v>0</v>
      </c>
      <c r="E32" s="394">
        <f t="shared" si="7"/>
        <v>5.97048706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5.97048706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3.0230841099999997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3.0230841099999997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2.9474029500000003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2.9474029500000003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4">
        <f t="shared" ref="D35:L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7" t="s">
        <v>332</v>
      </c>
      <c r="C41" s="469"/>
      <c r="D41" s="468">
        <f>D42+D43</f>
        <v>2.4873E-3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2.4873E-3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2.4873E-3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2.4873E-3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4">
        <f>D41+D28</f>
        <v>38.898325919999991</v>
      </c>
      <c r="E44" s="394">
        <f t="shared" ref="E44:L44" si="11">E41+E28</f>
        <v>5.97048706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44.868812979999987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7" t="s">
        <v>331</v>
      </c>
      <c r="C47" s="469"/>
      <c r="D47" s="468">
        <f t="shared" ref="D47:L47" si="12">D48+D51+D54+D57</f>
        <v>969.65953246999993</v>
      </c>
      <c r="E47" s="468">
        <f t="shared" si="12"/>
        <v>5.97048706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975.63001952999991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4">
        <f t="shared" ref="D51:L51" si="14">SUM(D52:D53)</f>
        <v>186.08005469</v>
      </c>
      <c r="E51" s="394">
        <f t="shared" si="14"/>
        <v>5.97048706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192.05054175000001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2.9474029500000003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2.9474029500000003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186.08005469</v>
      </c>
      <c r="E53" s="110">
        <v>3.0230841099999997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189.10313880000001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4">
        <f t="shared" ref="D54:L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783.57947777999993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783.57947777999993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783.57947777999993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783.57947777999993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7" t="s">
        <v>332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4">
        <f>D60+D47</f>
        <v>969.65953246999993</v>
      </c>
      <c r="E63" s="394">
        <f t="shared" ref="E63:L63" si="18">E60+E47</f>
        <v>5.97048706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975.63001952999991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1">
        <f t="shared" ref="D65:L65" si="19">D63+D44</f>
        <v>1008.5578583899999</v>
      </c>
      <c r="E65" s="401">
        <f t="shared" si="19"/>
        <v>11.94097412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1020.4988325099999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1">
        <f>D65+'A2'!D71+'A2'!D48+'A2'!D29+D24</f>
        <v>269452.56600017974</v>
      </c>
      <c r="E67" s="421">
        <f>E65+'A2'!E71+'A2'!E48+'A2'!E29+E24</f>
        <v>13309.78190202</v>
      </c>
      <c r="F67" s="421">
        <f>F65+'A2'!F71+'A2'!F48+'A2'!F29+F24</f>
        <v>20479.993937469997</v>
      </c>
      <c r="G67" s="421">
        <f>G65+'A2'!G71+'A2'!G48+'A2'!G29+G24</f>
        <v>16997.382088719998</v>
      </c>
      <c r="H67" s="421">
        <f>H65+'A2'!H71+'A2'!H48+'A2'!H29+H24</f>
        <v>3076.6968116299995</v>
      </c>
      <c r="I67" s="421">
        <f>I65+'A2'!I71+'A2'!I48+'A2'!I29+I24</f>
        <v>9520.7786170700037</v>
      </c>
      <c r="J67" s="421">
        <f>J65+'A2'!J71+'A2'!J48+'A2'!J29+J24</f>
        <v>714.61839283999996</v>
      </c>
      <c r="K67" s="421">
        <f>K65+'A2'!K71+'A2'!K48+'A2'!K29+K24</f>
        <v>3234.21160048</v>
      </c>
      <c r="L67" s="421">
        <f>L65+'A2'!L71+'A2'!L48+'A2'!L29+L24</f>
        <v>336786.02935040975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workbookViewId="0">
      <selection activeCell="A61" sqref="A61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1.28515625" style="456" customWidth="1"/>
    <col min="7" max="16384" width="9.140625" style="456"/>
  </cols>
  <sheetData>
    <row r="1" spans="1:2">
      <c r="A1" s="457" t="s">
        <v>321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0.71675975568635297</v>
      </c>
      <c r="B4" s="460" t="s">
        <v>675</v>
      </c>
    </row>
    <row r="5" spans="1:2" ht="15" customHeight="1">
      <c r="A5" s="459">
        <v>0.15551320442664246</v>
      </c>
      <c r="B5" s="460" t="s">
        <v>679</v>
      </c>
    </row>
    <row r="6" spans="1:2" ht="15" customHeight="1">
      <c r="A6" s="459">
        <v>9.0031460558503917E-2</v>
      </c>
      <c r="B6" s="460" t="s">
        <v>676</v>
      </c>
    </row>
    <row r="7" spans="1:2" ht="15" customHeight="1">
      <c r="A7" s="459">
        <v>2.1300437132982731E-2</v>
      </c>
      <c r="B7" s="460" t="s">
        <v>684</v>
      </c>
    </row>
    <row r="8" spans="1:2" ht="15" customHeight="1">
      <c r="A8" s="459">
        <v>1.2205504840064808E-2</v>
      </c>
      <c r="B8" s="460" t="s">
        <v>680</v>
      </c>
    </row>
    <row r="9" spans="1:2" ht="15" customHeight="1">
      <c r="A9" s="459">
        <v>2.1232397902838786E-3</v>
      </c>
      <c r="B9" s="460" t="s">
        <v>682</v>
      </c>
    </row>
    <row r="10" spans="1:2" ht="15" customHeight="1">
      <c r="A10" s="459">
        <v>1.537852225427751E-3</v>
      </c>
      <c r="B10" s="460" t="s">
        <v>678</v>
      </c>
    </row>
    <row r="11" spans="1:2" ht="15" customHeight="1">
      <c r="A11" s="459">
        <v>4.9831472299897322E-4</v>
      </c>
      <c r="B11" s="460" t="s">
        <v>677</v>
      </c>
    </row>
    <row r="12" spans="1:2" ht="15" customHeight="1">
      <c r="A12" s="459">
        <v>3.0220361543185989E-5</v>
      </c>
      <c r="B12" s="460" t="s">
        <v>681</v>
      </c>
    </row>
    <row r="13" spans="1:2" ht="15" customHeight="1">
      <c r="A13" s="459"/>
      <c r="B13" s="460"/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692</v>
      </c>
    </row>
    <row r="42" spans="6:7">
      <c r="G42" s="456" t="s">
        <v>693</v>
      </c>
    </row>
    <row r="43" spans="6:7">
      <c r="G43" s="456" t="s">
        <v>694</v>
      </c>
    </row>
    <row r="44" spans="6:7">
      <c r="G44" s="456" t="s">
        <v>695</v>
      </c>
    </row>
    <row r="45" spans="6:7">
      <c r="F45" s="456" t="s">
        <v>679</v>
      </c>
      <c r="G45" s="456" t="s">
        <v>709</v>
      </c>
    </row>
    <row r="46" spans="6:7">
      <c r="G46" s="456" t="s">
        <v>710</v>
      </c>
    </row>
    <row r="47" spans="6:7">
      <c r="G47" s="456" t="s">
        <v>711</v>
      </c>
    </row>
    <row r="48" spans="6:7">
      <c r="G48" s="456" t="s">
        <v>713</v>
      </c>
    </row>
    <row r="49" spans="1:7">
      <c r="G49" s="456" t="s">
        <v>714</v>
      </c>
    </row>
    <row r="50" spans="1:7">
      <c r="G50" s="456" t="s">
        <v>717</v>
      </c>
    </row>
    <row r="51" spans="1:7">
      <c r="F51" s="456" t="s">
        <v>676</v>
      </c>
      <c r="G51" s="456" t="s">
        <v>696</v>
      </c>
    </row>
    <row r="52" spans="1:7">
      <c r="G52" s="456" t="s">
        <v>697</v>
      </c>
    </row>
    <row r="53" spans="1:7">
      <c r="G53" s="456" t="s">
        <v>747</v>
      </c>
    </row>
    <row r="54" spans="1:7">
      <c r="F54" s="456" t="s">
        <v>684</v>
      </c>
      <c r="G54" s="456" t="s">
        <v>733</v>
      </c>
    </row>
    <row r="55" spans="1:7">
      <c r="G55" s="456" t="s">
        <v>742</v>
      </c>
    </row>
    <row r="56" spans="1:7">
      <c r="F56" s="456" t="s">
        <v>680</v>
      </c>
      <c r="G56" s="456" t="s">
        <v>680</v>
      </c>
    </row>
    <row r="57" spans="1:7">
      <c r="F57" s="456" t="s">
        <v>682</v>
      </c>
      <c r="G57" s="456" t="s">
        <v>740</v>
      </c>
    </row>
    <row r="58" spans="1:7">
      <c r="G58" s="456" t="s">
        <v>732</v>
      </c>
    </row>
    <row r="59" spans="1:7">
      <c r="F59" s="456" t="s">
        <v>678</v>
      </c>
      <c r="G59" s="456" t="s">
        <v>741</v>
      </c>
    </row>
    <row r="60" spans="1:7">
      <c r="F60" s="456" t="s">
        <v>677</v>
      </c>
      <c r="G60" s="456" t="s">
        <v>704</v>
      </c>
    </row>
    <row r="61" spans="1:7">
      <c r="F61" s="456" t="s">
        <v>681</v>
      </c>
      <c r="G61" s="456" t="s">
        <v>720</v>
      </c>
    </row>
    <row r="63" spans="1:7">
      <c r="A63" s="457" t="s">
        <v>738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710937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77">
        <v>39336.810648148145</v>
      </c>
      <c r="B2" s="778"/>
      <c r="C2" s="150"/>
      <c r="D2" s="193"/>
      <c r="E2" s="289"/>
      <c r="F2" s="289"/>
      <c r="G2" s="289"/>
      <c r="I2" s="283" t="s">
        <v>2</v>
      </c>
      <c r="J2" s="289"/>
      <c r="K2" s="289"/>
      <c r="L2" s="289"/>
      <c r="M2" s="289"/>
      <c r="N2" s="289"/>
      <c r="O2" s="289"/>
      <c r="P2" s="289"/>
      <c r="Q2" s="289"/>
      <c r="T2" s="160"/>
    </row>
    <row r="3" spans="1:20" s="148" customFormat="1" ht="27" customHeight="1">
      <c r="A3" s="151"/>
      <c r="C3" s="198"/>
      <c r="D3" s="193"/>
      <c r="E3" s="289"/>
      <c r="F3" s="289"/>
      <c r="G3" s="289"/>
      <c r="I3" s="283" t="s">
        <v>38</v>
      </c>
      <c r="J3" s="289"/>
      <c r="K3" s="289"/>
      <c r="L3" s="289"/>
      <c r="M3" s="289"/>
      <c r="N3" s="289"/>
      <c r="O3" s="289"/>
      <c r="P3" s="289"/>
      <c r="Q3" s="289"/>
      <c r="T3" s="160"/>
    </row>
    <row r="4" spans="1:20" s="148" customFormat="1" ht="27" customHeight="1">
      <c r="A4" s="159"/>
      <c r="D4" s="193"/>
      <c r="E4" s="289"/>
      <c r="F4" s="289"/>
      <c r="G4" s="289"/>
      <c r="I4" s="283" t="str">
        <f>'A1'!I7</f>
        <v>Turnover in nominal or notional principal amounts in August 2012</v>
      </c>
      <c r="J4" s="289"/>
      <c r="K4" s="289"/>
      <c r="L4" s="289"/>
      <c r="M4" s="289"/>
      <c r="N4" s="289"/>
      <c r="O4" s="289"/>
      <c r="P4" s="289"/>
      <c r="Q4" s="289"/>
      <c r="T4" s="160"/>
    </row>
    <row r="5" spans="1:20" s="148" customFormat="1" ht="27" customHeight="1">
      <c r="A5" s="150"/>
      <c r="D5" s="194"/>
      <c r="E5" s="290"/>
      <c r="F5" s="290"/>
      <c r="G5" s="290"/>
      <c r="I5" s="283" t="s">
        <v>3</v>
      </c>
      <c r="J5" s="290"/>
      <c r="K5" s="290"/>
      <c r="L5" s="290"/>
      <c r="M5" s="290"/>
      <c r="N5" s="290"/>
      <c r="O5" s="290"/>
      <c r="P5" s="290"/>
      <c r="Q5" s="290"/>
      <c r="T5" s="161"/>
    </row>
    <row r="6" spans="1:20" s="409" customFormat="1" ht="10.5" hidden="1" customHeight="1">
      <c r="A6" s="408"/>
      <c r="D6" s="410"/>
      <c r="E6" s="411"/>
      <c r="F6" s="411"/>
      <c r="G6" s="411"/>
      <c r="I6" s="412"/>
      <c r="J6" s="411"/>
      <c r="K6" s="411"/>
      <c r="L6" s="411"/>
      <c r="M6" s="411"/>
      <c r="N6" s="411"/>
      <c r="O6" s="411"/>
      <c r="P6" s="411"/>
      <c r="Q6" s="411"/>
      <c r="T6" s="413"/>
    </row>
    <row r="7" spans="1:20" s="409" customFormat="1" ht="10.5" hidden="1" customHeight="1">
      <c r="A7" s="408"/>
      <c r="D7" s="410"/>
      <c r="E7" s="411"/>
      <c r="F7" s="411"/>
      <c r="G7" s="411"/>
      <c r="I7" s="412"/>
      <c r="J7" s="411"/>
      <c r="K7" s="411"/>
      <c r="L7" s="411"/>
      <c r="M7" s="411"/>
      <c r="N7" s="411"/>
      <c r="O7" s="411"/>
      <c r="P7" s="411"/>
      <c r="Q7" s="411"/>
      <c r="T7" s="413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5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L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257">
        <f>+SUM(L12,K12,'A6'!L12,'A5'!M12)</f>
        <v>218.09390380000005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57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213"/>
      <c r="M14" s="257">
        <f>+SUM(L14,K14,'A6'!L14,'A5'!M14)</f>
        <v>218.09390380000005</v>
      </c>
    </row>
    <row r="15" spans="1:20" s="156" customFormat="1" ht="18" customHeight="1">
      <c r="A15" s="179"/>
      <c r="B15" s="12" t="s">
        <v>329</v>
      </c>
      <c r="C15" s="155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110">
        <f t="shared" si="1"/>
        <v>0</v>
      </c>
      <c r="M15" s="257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57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57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110">
        <f t="shared" si="2"/>
        <v>0</v>
      </c>
      <c r="M18" s="257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57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57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257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57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57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4">
        <f t="shared" ref="D24:L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257">
        <f>+SUM(L24,K24,'A6'!L24,'A5'!M24)</f>
        <v>218.09390380000005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7" t="s">
        <v>331</v>
      </c>
      <c r="C28" s="469"/>
      <c r="D28" s="468">
        <f>D29+D32+D35+D38</f>
        <v>0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4">
        <f t="shared" ref="D29:K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>SUM(L30:L31)</f>
        <v>0</v>
      </c>
      <c r="M29" s="257">
        <f>+SUM(L29,K29,'A6'!L29,'A5'!M29)</f>
        <v>1450.4072701499999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7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7">
        <f>+SUM(L31,K31,'A6'!L31,'A5'!M31)</f>
        <v>1450.4072701499999</v>
      </c>
    </row>
    <row r="32" spans="1:14" s="156" customFormat="1" ht="18" customHeight="1">
      <c r="A32" s="179"/>
      <c r="B32" s="12" t="s">
        <v>329</v>
      </c>
      <c r="C32" s="200"/>
      <c r="D32" s="394">
        <f t="shared" ref="D32:K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>SUM(L33:L34)</f>
        <v>0</v>
      </c>
      <c r="M32" s="257">
        <f>+SUM(L32,K32,'A6'!L32,'A5'!M32)</f>
        <v>545.63333679000004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7">
        <f>+SUM(L33,K33,'A6'!L33,'A5'!M33)</f>
        <v>20.928408810000001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7">
        <f>+SUM(L34,K34,'A6'!L34,'A5'!M34)</f>
        <v>524.70492797999998</v>
      </c>
    </row>
    <row r="35" spans="1:29" s="156" customFormat="1" ht="18" customHeight="1">
      <c r="A35" s="177"/>
      <c r="B35" s="12" t="s">
        <v>17</v>
      </c>
      <c r="C35" s="200"/>
      <c r="D35" s="394">
        <f t="shared" ref="D35:K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>SUM(L36:L37)</f>
        <v>0</v>
      </c>
      <c r="M35" s="257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7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7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257">
        <f>+SUM(L38,K38,'A6'!L38,'A5'!M38)</f>
        <v>249.32504559000006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7">
        <f>+SUM(L39,K39,'A6'!L39,'A5'!M39)</f>
        <v>246.69963915000005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7">
        <f>+SUM(L40,K40,'A6'!L40,'A5'!M40)</f>
        <v>2.6254064400000008</v>
      </c>
    </row>
    <row r="41" spans="1:29" s="156" customFormat="1" ht="18" customHeight="1">
      <c r="A41" s="179"/>
      <c r="B41" s="467" t="s">
        <v>332</v>
      </c>
      <c r="C41" s="469"/>
      <c r="D41" s="468">
        <f>D42+D43</f>
        <v>0</v>
      </c>
      <c r="E41" s="468">
        <f t="shared" ref="E41:K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v>0</v>
      </c>
      <c r="M41" s="257">
        <f>+SUM(L41,K41,'A6'!L41,'A5'!M41)</f>
        <v>82.362814359999959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7">
        <f>+SUM(L42,K42,'A6'!L42,'A5'!M42)</f>
        <v>82.362814359999959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7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4">
        <f>D41+D28</f>
        <v>0</v>
      </c>
      <c r="E44" s="394">
        <f t="shared" ref="E44:K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v>0</v>
      </c>
      <c r="M44" s="257">
        <f>+SUM(L44,K44,'A6'!L44,'A5'!M44)</f>
        <v>2327.7284668900002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7" t="s">
        <v>331</v>
      </c>
      <c r="C47" s="469"/>
      <c r="D47" s="468">
        <f t="shared" ref="D47:L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257">
        <f>+SUM(L48,K48,'A6'!L48,'A5'!M48)</f>
        <v>18.301059809999998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7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7">
        <f>+SUM(L50,K50,'A6'!L50,'A5'!M50)</f>
        <v>18.301059809999998</v>
      </c>
    </row>
    <row r="51" spans="1:13" s="156" customFormat="1" ht="18" customHeight="1">
      <c r="A51" s="179"/>
      <c r="B51" s="12" t="s">
        <v>329</v>
      </c>
      <c r="C51" s="200"/>
      <c r="D51" s="394">
        <f t="shared" ref="D51:L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257">
        <f>+SUM(L51,K51,'A6'!L51,'A5'!M51)</f>
        <v>258.31633665999999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7">
        <f>+SUM(L52,K52,'A6'!L52,'A5'!M52)</f>
        <v>15.05901257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7">
        <f>+SUM(L53,K53,'A6'!L53,'A5'!M53)</f>
        <v>243.25732409</v>
      </c>
    </row>
    <row r="54" spans="1:13" s="156" customFormat="1" ht="18" customHeight="1">
      <c r="A54" s="177"/>
      <c r="B54" s="12" t="s">
        <v>17</v>
      </c>
      <c r="C54" s="200"/>
      <c r="D54" s="394">
        <f t="shared" ref="D54:K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>SUM(L55:L56)</f>
        <v>0</v>
      </c>
      <c r="M54" s="257">
        <f>+SUM(L54,K54,'A6'!L54,'A5'!M54)</f>
        <v>66.774071890000002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7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20">
        <f>SUM(D56:J56)</f>
        <v>0</v>
      </c>
      <c r="L56" s="110">
        <v>0</v>
      </c>
      <c r="M56" s="257">
        <f>+SUM(L56,K56,'A6'!L56,'A5'!M56)</f>
        <v>66.774071890000002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257">
        <f>+SUM(L57,K57,'A6'!L57,'A5'!M57)</f>
        <v>1887.8675649399997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7">
        <f>+SUM(L58,K58,'A6'!L58,'A5'!M58)</f>
        <v>1871.9663286099997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>
        <v>0</v>
      </c>
      <c r="M59" s="257">
        <f>+SUM(L59,K59,'A6'!L59,'A5'!M59)</f>
        <v>15.90123633</v>
      </c>
    </row>
    <row r="60" spans="1:13" s="156" customFormat="1" ht="18" customHeight="1">
      <c r="A60" s="179"/>
      <c r="B60" s="467" t="s">
        <v>332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257">
        <f>+SUM(L60,K60,'A6'!L60,'A5'!M60)</f>
        <v>88.757024959999924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7">
        <f>+SUM(L61,K61,'A6'!L61,'A5'!M61)</f>
        <v>88.757024959999924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7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4">
        <f>D60+D47</f>
        <v>0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257">
        <f>+SUM(L63,K63,'A6'!L63,'A5'!M63)</f>
        <v>2320.0160582599997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1">
        <f t="shared" ref="D65:L65" si="19">D63+D44</f>
        <v>0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>+SUM(L65,K65,'A6'!L65,'A5'!M65)</f>
        <v>4647.7445251500003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1">
        <f>D65+'A3'!D71+'A3'!D48+'A3'!D29+D24</f>
        <v>1171.4907361999999</v>
      </c>
      <c r="E69" s="401">
        <f>E65+'A3'!E71+'A3'!E48+'A3'!E29+E24</f>
        <v>4350.0007146999997</v>
      </c>
      <c r="F69" s="401">
        <f>F65+'A3'!F71+'A3'!F48+'A3'!F29+F24</f>
        <v>8112.1502369</v>
      </c>
      <c r="G69" s="401">
        <f>G65+'A3'!G71+'A3'!G48+'A3'!G29+G24</f>
        <v>378.99985000999999</v>
      </c>
      <c r="H69" s="401">
        <f>H65+'A3'!H71+'A3'!H48+'A3'!H29+H24</f>
        <v>1676.4332412900003</v>
      </c>
      <c r="I69" s="401">
        <f>I65+'A3'!I71+'A3'!I48+'A3'!I29+I24</f>
        <v>308.73053736000014</v>
      </c>
      <c r="J69" s="401">
        <f>J65+'A3'!J71+'A3'!J48+'A3'!J29+J24</f>
        <v>319.63179160000004</v>
      </c>
      <c r="K69" s="401">
        <f>K65+'A3'!K71+'A3'!K48+'A3'!K29+K24</f>
        <v>16317.437108060001</v>
      </c>
      <c r="L69" s="401">
        <f>L65+'A3'!L71+'A3'!L48+'A3'!L29+L24</f>
        <v>1852.6357069849998</v>
      </c>
      <c r="M69" s="401">
        <f>M65+'A3'!M71+'A3'!M48+'A3'!M29+M24</f>
        <v>1589269.8896423844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401">
        <f>M69-M24</f>
        <v>1589051.7957385844</v>
      </c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:AR23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77"/>
      <c r="B2" s="778"/>
      <c r="C2" s="44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1"/>
      <c r="C3" s="28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1"/>
      <c r="C4" s="28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7"/>
      <c r="C5" s="291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August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4" customFormat="1" ht="28.5" hidden="1" customHeight="1">
      <c r="A7" s="403"/>
      <c r="D7" s="414"/>
      <c r="E7" s="415"/>
      <c r="F7" s="414"/>
      <c r="G7" s="416"/>
      <c r="H7" s="414"/>
      <c r="I7" s="414"/>
      <c r="J7" s="417"/>
      <c r="K7" s="417"/>
      <c r="L7" s="417"/>
      <c r="M7" s="417"/>
      <c r="N7" s="417"/>
      <c r="O7" s="418"/>
      <c r="P7" s="417"/>
      <c r="AQ7" s="416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7" t="s">
        <v>65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9"/>
    </row>
    <row r="10" spans="1:44" s="14" customFormat="1" ht="27.95" customHeight="1">
      <c r="A10" s="72"/>
      <c r="B10" s="73"/>
      <c r="C10" s="73"/>
      <c r="D10" s="360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>
        <f t="shared" ref="D12:AR12" si="0">SUM(D13:D14)</f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 t="shared" si="0"/>
        <v>0</v>
      </c>
      <c r="J12" s="120">
        <f t="shared" si="0"/>
        <v>0</v>
      </c>
      <c r="K12" s="120">
        <f t="shared" si="0"/>
        <v>0</v>
      </c>
      <c r="L12" s="120">
        <f t="shared" si="0"/>
        <v>0</v>
      </c>
      <c r="M12" s="120">
        <f t="shared" si="0"/>
        <v>0</v>
      </c>
      <c r="N12" s="120">
        <f t="shared" si="0"/>
        <v>0</v>
      </c>
      <c r="O12" s="120">
        <f t="shared" si="0"/>
        <v>0</v>
      </c>
      <c r="P12" s="120">
        <f t="shared" si="0"/>
        <v>0</v>
      </c>
      <c r="Q12" s="120">
        <f t="shared" si="0"/>
        <v>0</v>
      </c>
      <c r="R12" s="120">
        <f t="shared" si="0"/>
        <v>0</v>
      </c>
      <c r="S12" s="120">
        <f t="shared" si="0"/>
        <v>0</v>
      </c>
      <c r="T12" s="120">
        <f t="shared" si="0"/>
        <v>0</v>
      </c>
      <c r="U12" s="120">
        <f t="shared" si="0"/>
        <v>0</v>
      </c>
      <c r="V12" s="120">
        <f t="shared" si="0"/>
        <v>0</v>
      </c>
      <c r="W12" s="120">
        <f t="shared" si="0"/>
        <v>0</v>
      </c>
      <c r="X12" s="120">
        <f t="shared" si="0"/>
        <v>0</v>
      </c>
      <c r="Y12" s="120">
        <f t="shared" si="0"/>
        <v>0</v>
      </c>
      <c r="Z12" s="120">
        <f t="shared" si="0"/>
        <v>0</v>
      </c>
      <c r="AA12" s="212">
        <f t="shared" si="0"/>
        <v>0</v>
      </c>
      <c r="AB12" s="212">
        <f t="shared" si="0"/>
        <v>0</v>
      </c>
      <c r="AC12" s="212">
        <f t="shared" si="0"/>
        <v>0</v>
      </c>
      <c r="AD12" s="212">
        <f t="shared" si="0"/>
        <v>0</v>
      </c>
      <c r="AE12" s="212">
        <f t="shared" si="0"/>
        <v>0</v>
      </c>
      <c r="AF12" s="212">
        <f t="shared" si="0"/>
        <v>0</v>
      </c>
      <c r="AG12" s="212">
        <f t="shared" si="0"/>
        <v>0</v>
      </c>
      <c r="AH12" s="212">
        <f t="shared" si="0"/>
        <v>0</v>
      </c>
      <c r="AI12" s="212">
        <f t="shared" si="0"/>
        <v>0</v>
      </c>
      <c r="AJ12" s="212">
        <f t="shared" si="0"/>
        <v>0</v>
      </c>
      <c r="AK12" s="212">
        <f t="shared" si="0"/>
        <v>0</v>
      </c>
      <c r="AL12" s="212">
        <f t="shared" si="0"/>
        <v>0</v>
      </c>
      <c r="AM12" s="212">
        <f t="shared" si="0"/>
        <v>0</v>
      </c>
      <c r="AN12" s="212">
        <f t="shared" si="0"/>
        <v>0</v>
      </c>
      <c r="AO12" s="212">
        <f t="shared" si="0"/>
        <v>0</v>
      </c>
      <c r="AP12" s="212">
        <f t="shared" si="0"/>
        <v>0</v>
      </c>
      <c r="AQ12" s="212">
        <f t="shared" si="0"/>
        <v>0</v>
      </c>
      <c r="AR12" s="212">
        <f t="shared" si="0"/>
        <v>0</v>
      </c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>
        <f t="shared" ref="D15:AR15" si="1">SUM(D16:D17)</f>
        <v>0</v>
      </c>
      <c r="E15" s="120">
        <f t="shared" si="1"/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  <c r="N15" s="120">
        <f t="shared" si="1"/>
        <v>0</v>
      </c>
      <c r="O15" s="120">
        <f t="shared" si="1"/>
        <v>0</v>
      </c>
      <c r="P15" s="120">
        <f t="shared" si="1"/>
        <v>0</v>
      </c>
      <c r="Q15" s="120">
        <f t="shared" si="1"/>
        <v>0</v>
      </c>
      <c r="R15" s="120">
        <f t="shared" si="1"/>
        <v>0</v>
      </c>
      <c r="S15" s="120">
        <f t="shared" si="1"/>
        <v>0</v>
      </c>
      <c r="T15" s="120">
        <f t="shared" si="1"/>
        <v>0</v>
      </c>
      <c r="U15" s="120">
        <f t="shared" si="1"/>
        <v>0</v>
      </c>
      <c r="V15" s="120">
        <f t="shared" si="1"/>
        <v>0</v>
      </c>
      <c r="W15" s="120">
        <f t="shared" si="1"/>
        <v>0</v>
      </c>
      <c r="X15" s="120">
        <f t="shared" si="1"/>
        <v>0</v>
      </c>
      <c r="Y15" s="120">
        <f t="shared" si="1"/>
        <v>0</v>
      </c>
      <c r="Z15" s="120">
        <f t="shared" si="1"/>
        <v>0</v>
      </c>
      <c r="AA15" s="212">
        <f t="shared" si="1"/>
        <v>0</v>
      </c>
      <c r="AB15" s="212">
        <f t="shared" si="1"/>
        <v>0</v>
      </c>
      <c r="AC15" s="212">
        <f t="shared" si="1"/>
        <v>0</v>
      </c>
      <c r="AD15" s="212">
        <f t="shared" si="1"/>
        <v>0</v>
      </c>
      <c r="AE15" s="212">
        <f t="shared" si="1"/>
        <v>0</v>
      </c>
      <c r="AF15" s="212">
        <f t="shared" si="1"/>
        <v>0</v>
      </c>
      <c r="AG15" s="212">
        <f t="shared" si="1"/>
        <v>0</v>
      </c>
      <c r="AH15" s="212">
        <f t="shared" si="1"/>
        <v>0</v>
      </c>
      <c r="AI15" s="212">
        <f t="shared" si="1"/>
        <v>0</v>
      </c>
      <c r="AJ15" s="212">
        <f t="shared" si="1"/>
        <v>0</v>
      </c>
      <c r="AK15" s="212">
        <f t="shared" si="1"/>
        <v>0</v>
      </c>
      <c r="AL15" s="212">
        <f t="shared" si="1"/>
        <v>0</v>
      </c>
      <c r="AM15" s="212">
        <f t="shared" si="1"/>
        <v>0</v>
      </c>
      <c r="AN15" s="212">
        <f t="shared" si="1"/>
        <v>0</v>
      </c>
      <c r="AO15" s="212">
        <f t="shared" si="1"/>
        <v>0</v>
      </c>
      <c r="AP15" s="212">
        <f t="shared" si="1"/>
        <v>0</v>
      </c>
      <c r="AQ15" s="212">
        <f t="shared" si="1"/>
        <v>0</v>
      </c>
      <c r="AR15" s="212">
        <f t="shared" si="1"/>
        <v>0</v>
      </c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>
        <f t="shared" ref="D18:AR18" si="2">SUM(D19:D20)</f>
        <v>0</v>
      </c>
      <c r="E18" s="120">
        <f t="shared" si="2"/>
        <v>0</v>
      </c>
      <c r="F18" s="120">
        <f t="shared" si="2"/>
        <v>0</v>
      </c>
      <c r="G18" s="120">
        <f t="shared" si="2"/>
        <v>0</v>
      </c>
      <c r="H18" s="120">
        <f t="shared" si="2"/>
        <v>0</v>
      </c>
      <c r="I18" s="120">
        <f t="shared" si="2"/>
        <v>0</v>
      </c>
      <c r="J18" s="120">
        <f t="shared" si="2"/>
        <v>0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120">
        <f t="shared" si="2"/>
        <v>0</v>
      </c>
      <c r="O18" s="120">
        <f t="shared" si="2"/>
        <v>0</v>
      </c>
      <c r="P18" s="120">
        <f t="shared" si="2"/>
        <v>0</v>
      </c>
      <c r="Q18" s="120">
        <f t="shared" si="2"/>
        <v>0</v>
      </c>
      <c r="R18" s="120">
        <f t="shared" si="2"/>
        <v>0</v>
      </c>
      <c r="S18" s="120">
        <f t="shared" si="2"/>
        <v>0</v>
      </c>
      <c r="T18" s="120">
        <f t="shared" si="2"/>
        <v>0</v>
      </c>
      <c r="U18" s="120">
        <f t="shared" si="2"/>
        <v>0</v>
      </c>
      <c r="V18" s="120">
        <f t="shared" si="2"/>
        <v>0</v>
      </c>
      <c r="W18" s="120">
        <f t="shared" si="2"/>
        <v>0</v>
      </c>
      <c r="X18" s="120">
        <f t="shared" si="2"/>
        <v>0</v>
      </c>
      <c r="Y18" s="120">
        <f t="shared" si="2"/>
        <v>0</v>
      </c>
      <c r="Z18" s="120">
        <f t="shared" si="2"/>
        <v>0</v>
      </c>
      <c r="AA18" s="212">
        <f t="shared" si="2"/>
        <v>0</v>
      </c>
      <c r="AB18" s="212">
        <f t="shared" si="2"/>
        <v>0</v>
      </c>
      <c r="AC18" s="212">
        <f t="shared" si="2"/>
        <v>0</v>
      </c>
      <c r="AD18" s="212">
        <f t="shared" si="2"/>
        <v>0</v>
      </c>
      <c r="AE18" s="212">
        <f t="shared" si="2"/>
        <v>0</v>
      </c>
      <c r="AF18" s="212">
        <f t="shared" si="2"/>
        <v>0</v>
      </c>
      <c r="AG18" s="212">
        <f t="shared" si="2"/>
        <v>0</v>
      </c>
      <c r="AH18" s="212">
        <f t="shared" si="2"/>
        <v>0</v>
      </c>
      <c r="AI18" s="212">
        <f t="shared" si="2"/>
        <v>0</v>
      </c>
      <c r="AJ18" s="212">
        <f t="shared" si="2"/>
        <v>0</v>
      </c>
      <c r="AK18" s="212">
        <f t="shared" si="2"/>
        <v>0</v>
      </c>
      <c r="AL18" s="212">
        <f t="shared" si="2"/>
        <v>0</v>
      </c>
      <c r="AM18" s="212">
        <f t="shared" si="2"/>
        <v>0</v>
      </c>
      <c r="AN18" s="212">
        <f t="shared" si="2"/>
        <v>0</v>
      </c>
      <c r="AO18" s="212">
        <f t="shared" si="2"/>
        <v>0</v>
      </c>
      <c r="AP18" s="212">
        <f t="shared" si="2"/>
        <v>0</v>
      </c>
      <c r="AQ18" s="212">
        <f t="shared" si="2"/>
        <v>0</v>
      </c>
      <c r="AR18" s="212">
        <f t="shared" si="2"/>
        <v>0</v>
      </c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>
        <f t="shared" ref="D21:AR21" si="3">SUM(D22:D23)</f>
        <v>0</v>
      </c>
      <c r="E21" s="120">
        <f t="shared" si="3"/>
        <v>0</v>
      </c>
      <c r="F21" s="120">
        <f t="shared" si="3"/>
        <v>0</v>
      </c>
      <c r="G21" s="120">
        <f t="shared" si="3"/>
        <v>0</v>
      </c>
      <c r="H21" s="120">
        <f t="shared" si="3"/>
        <v>0</v>
      </c>
      <c r="I21" s="120">
        <f t="shared" si="3"/>
        <v>0</v>
      </c>
      <c r="J21" s="120">
        <f t="shared" si="3"/>
        <v>0</v>
      </c>
      <c r="K21" s="120">
        <f t="shared" si="3"/>
        <v>0</v>
      </c>
      <c r="L21" s="120">
        <f t="shared" si="3"/>
        <v>0</v>
      </c>
      <c r="M21" s="120">
        <f t="shared" si="3"/>
        <v>0</v>
      </c>
      <c r="N21" s="120">
        <f t="shared" si="3"/>
        <v>0</v>
      </c>
      <c r="O21" s="120">
        <f t="shared" si="3"/>
        <v>0</v>
      </c>
      <c r="P21" s="120">
        <f t="shared" si="3"/>
        <v>0</v>
      </c>
      <c r="Q21" s="120">
        <f t="shared" si="3"/>
        <v>0</v>
      </c>
      <c r="R21" s="120">
        <f t="shared" si="3"/>
        <v>0</v>
      </c>
      <c r="S21" s="120">
        <f t="shared" si="3"/>
        <v>0</v>
      </c>
      <c r="T21" s="120">
        <f t="shared" si="3"/>
        <v>0</v>
      </c>
      <c r="U21" s="120">
        <f t="shared" si="3"/>
        <v>0</v>
      </c>
      <c r="V21" s="120">
        <f t="shared" si="3"/>
        <v>0</v>
      </c>
      <c r="W21" s="120">
        <f t="shared" si="3"/>
        <v>0</v>
      </c>
      <c r="X21" s="120">
        <f t="shared" si="3"/>
        <v>0</v>
      </c>
      <c r="Y21" s="120">
        <f t="shared" si="3"/>
        <v>0</v>
      </c>
      <c r="Z21" s="120">
        <f t="shared" si="3"/>
        <v>0</v>
      </c>
      <c r="AA21" s="212">
        <f t="shared" si="3"/>
        <v>0</v>
      </c>
      <c r="AB21" s="212">
        <f t="shared" si="3"/>
        <v>0</v>
      </c>
      <c r="AC21" s="212">
        <f t="shared" si="3"/>
        <v>0</v>
      </c>
      <c r="AD21" s="212">
        <f t="shared" si="3"/>
        <v>0</v>
      </c>
      <c r="AE21" s="212">
        <f t="shared" si="3"/>
        <v>0</v>
      </c>
      <c r="AF21" s="212">
        <f t="shared" si="3"/>
        <v>0</v>
      </c>
      <c r="AG21" s="212">
        <f t="shared" si="3"/>
        <v>0</v>
      </c>
      <c r="AH21" s="212">
        <f t="shared" si="3"/>
        <v>0</v>
      </c>
      <c r="AI21" s="212">
        <f t="shared" si="3"/>
        <v>0</v>
      </c>
      <c r="AJ21" s="212">
        <f t="shared" si="3"/>
        <v>0</v>
      </c>
      <c r="AK21" s="212">
        <f t="shared" si="3"/>
        <v>0</v>
      </c>
      <c r="AL21" s="212">
        <f t="shared" si="3"/>
        <v>0</v>
      </c>
      <c r="AM21" s="212">
        <f t="shared" si="3"/>
        <v>0</v>
      </c>
      <c r="AN21" s="212">
        <f t="shared" si="3"/>
        <v>0</v>
      </c>
      <c r="AO21" s="212">
        <f t="shared" si="3"/>
        <v>0</v>
      </c>
      <c r="AP21" s="212">
        <f t="shared" si="3"/>
        <v>0</v>
      </c>
      <c r="AQ21" s="212">
        <f t="shared" si="3"/>
        <v>0</v>
      </c>
      <c r="AR21" s="212">
        <f t="shared" si="3"/>
        <v>0</v>
      </c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4">
        <f t="shared" ref="D24:AR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0</v>
      </c>
      <c r="N24" s="394">
        <f t="shared" si="4"/>
        <v>0</v>
      </c>
      <c r="O24" s="394">
        <f t="shared" si="4"/>
        <v>0</v>
      </c>
      <c r="P24" s="394">
        <f t="shared" si="4"/>
        <v>0</v>
      </c>
      <c r="Q24" s="394">
        <f t="shared" si="4"/>
        <v>0</v>
      </c>
      <c r="R24" s="394">
        <f t="shared" si="4"/>
        <v>0</v>
      </c>
      <c r="S24" s="394">
        <f t="shared" si="4"/>
        <v>0</v>
      </c>
      <c r="T24" s="394">
        <f t="shared" si="4"/>
        <v>0</v>
      </c>
      <c r="U24" s="394">
        <f t="shared" si="4"/>
        <v>0</v>
      </c>
      <c r="V24" s="394">
        <f t="shared" si="4"/>
        <v>0</v>
      </c>
      <c r="W24" s="394">
        <f t="shared" si="4"/>
        <v>0</v>
      </c>
      <c r="X24" s="394">
        <f t="shared" si="4"/>
        <v>0</v>
      </c>
      <c r="Y24" s="394">
        <f t="shared" si="4"/>
        <v>0</v>
      </c>
      <c r="Z24" s="394">
        <f t="shared" si="4"/>
        <v>0</v>
      </c>
      <c r="AA24" s="394">
        <f t="shared" si="4"/>
        <v>0</v>
      </c>
      <c r="AB24" s="394">
        <f t="shared" si="4"/>
        <v>0</v>
      </c>
      <c r="AC24" s="394">
        <f t="shared" si="4"/>
        <v>0</v>
      </c>
      <c r="AD24" s="394">
        <f t="shared" si="4"/>
        <v>0</v>
      </c>
      <c r="AE24" s="394">
        <f t="shared" si="4"/>
        <v>0</v>
      </c>
      <c r="AF24" s="394">
        <f t="shared" si="4"/>
        <v>0</v>
      </c>
      <c r="AG24" s="394">
        <f t="shared" si="4"/>
        <v>0</v>
      </c>
      <c r="AH24" s="394">
        <f t="shared" si="4"/>
        <v>0</v>
      </c>
      <c r="AI24" s="394">
        <f t="shared" si="4"/>
        <v>0</v>
      </c>
      <c r="AJ24" s="394">
        <f t="shared" si="4"/>
        <v>0</v>
      </c>
      <c r="AK24" s="394">
        <f t="shared" si="4"/>
        <v>0</v>
      </c>
      <c r="AL24" s="394">
        <f t="shared" si="4"/>
        <v>0</v>
      </c>
      <c r="AM24" s="394">
        <f t="shared" si="4"/>
        <v>0</v>
      </c>
      <c r="AN24" s="394">
        <f t="shared" si="4"/>
        <v>0</v>
      </c>
      <c r="AO24" s="394">
        <f t="shared" si="4"/>
        <v>0</v>
      </c>
      <c r="AP24" s="394">
        <f t="shared" si="4"/>
        <v>0</v>
      </c>
      <c r="AQ24" s="394">
        <f t="shared" si="4"/>
        <v>0</v>
      </c>
      <c r="AR24" s="394">
        <f t="shared" si="4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7" t="s">
        <v>331</v>
      </c>
      <c r="C28" s="469"/>
      <c r="D28" s="468">
        <f>D29+D32+D35+D38</f>
        <v>0</v>
      </c>
      <c r="E28" s="468">
        <f t="shared" ref="E28:AR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0</v>
      </c>
      <c r="N28" s="468">
        <f t="shared" si="5"/>
        <v>0</v>
      </c>
      <c r="O28" s="468">
        <f t="shared" si="5"/>
        <v>0</v>
      </c>
      <c r="P28" s="468">
        <f t="shared" si="5"/>
        <v>0</v>
      </c>
      <c r="Q28" s="468">
        <f t="shared" si="5"/>
        <v>0</v>
      </c>
      <c r="R28" s="468">
        <f t="shared" si="5"/>
        <v>0</v>
      </c>
      <c r="S28" s="468">
        <f t="shared" si="5"/>
        <v>0</v>
      </c>
      <c r="T28" s="468">
        <f t="shared" si="5"/>
        <v>0</v>
      </c>
      <c r="U28" s="468">
        <f t="shared" si="5"/>
        <v>0</v>
      </c>
      <c r="V28" s="468">
        <f t="shared" si="5"/>
        <v>0</v>
      </c>
      <c r="W28" s="468">
        <f t="shared" si="5"/>
        <v>0</v>
      </c>
      <c r="X28" s="468">
        <f t="shared" si="5"/>
        <v>0</v>
      </c>
      <c r="Y28" s="468">
        <f t="shared" si="5"/>
        <v>0</v>
      </c>
      <c r="Z28" s="468">
        <f t="shared" si="5"/>
        <v>0</v>
      </c>
      <c r="AA28" s="468">
        <f t="shared" si="5"/>
        <v>0</v>
      </c>
      <c r="AB28" s="468">
        <f t="shared" si="5"/>
        <v>0</v>
      </c>
      <c r="AC28" s="468">
        <f t="shared" si="5"/>
        <v>0</v>
      </c>
      <c r="AD28" s="468">
        <f t="shared" si="5"/>
        <v>0</v>
      </c>
      <c r="AE28" s="468">
        <f t="shared" si="5"/>
        <v>0</v>
      </c>
      <c r="AF28" s="468">
        <f t="shared" si="5"/>
        <v>0</v>
      </c>
      <c r="AG28" s="468">
        <f t="shared" si="5"/>
        <v>0</v>
      </c>
      <c r="AH28" s="468">
        <f t="shared" si="5"/>
        <v>0</v>
      </c>
      <c r="AI28" s="468">
        <f t="shared" si="5"/>
        <v>0</v>
      </c>
      <c r="AJ28" s="468">
        <f t="shared" si="5"/>
        <v>0</v>
      </c>
      <c r="AK28" s="468">
        <f t="shared" si="5"/>
        <v>0</v>
      </c>
      <c r="AL28" s="468">
        <f t="shared" si="5"/>
        <v>0</v>
      </c>
      <c r="AM28" s="468">
        <f t="shared" si="5"/>
        <v>0</v>
      </c>
      <c r="AN28" s="468">
        <f t="shared" si="5"/>
        <v>0</v>
      </c>
      <c r="AO28" s="468">
        <f t="shared" si="5"/>
        <v>0</v>
      </c>
      <c r="AP28" s="468">
        <f t="shared" si="5"/>
        <v>0</v>
      </c>
      <c r="AQ28" s="468">
        <f t="shared" si="5"/>
        <v>0</v>
      </c>
      <c r="AR28" s="468">
        <f t="shared" si="5"/>
        <v>0</v>
      </c>
    </row>
    <row r="29" spans="1:44" s="14" customFormat="1" ht="18" customHeight="1">
      <c r="A29" s="78"/>
      <c r="B29" s="12" t="s">
        <v>14</v>
      </c>
      <c r="C29" s="200"/>
      <c r="D29" s="394">
        <f t="shared" ref="D29:AR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0</v>
      </c>
      <c r="N29" s="394">
        <f t="shared" si="6"/>
        <v>0</v>
      </c>
      <c r="O29" s="394">
        <f t="shared" si="6"/>
        <v>0</v>
      </c>
      <c r="P29" s="394">
        <f t="shared" si="6"/>
        <v>0</v>
      </c>
      <c r="Q29" s="394">
        <f t="shared" si="6"/>
        <v>0</v>
      </c>
      <c r="R29" s="394">
        <f t="shared" si="6"/>
        <v>0</v>
      </c>
      <c r="S29" s="394">
        <f t="shared" si="6"/>
        <v>0</v>
      </c>
      <c r="T29" s="394">
        <f t="shared" si="6"/>
        <v>0</v>
      </c>
      <c r="U29" s="394">
        <f t="shared" si="6"/>
        <v>0</v>
      </c>
      <c r="V29" s="394">
        <f t="shared" si="6"/>
        <v>0</v>
      </c>
      <c r="W29" s="394">
        <f t="shared" si="6"/>
        <v>0</v>
      </c>
      <c r="X29" s="394">
        <f t="shared" si="6"/>
        <v>0</v>
      </c>
      <c r="Y29" s="394">
        <f t="shared" si="6"/>
        <v>0</v>
      </c>
      <c r="Z29" s="394">
        <f t="shared" si="6"/>
        <v>0</v>
      </c>
      <c r="AA29" s="394">
        <f t="shared" si="6"/>
        <v>0</v>
      </c>
      <c r="AB29" s="394">
        <f t="shared" si="6"/>
        <v>0</v>
      </c>
      <c r="AC29" s="394">
        <f t="shared" si="6"/>
        <v>0</v>
      </c>
      <c r="AD29" s="394">
        <f t="shared" si="6"/>
        <v>0</v>
      </c>
      <c r="AE29" s="394">
        <f t="shared" si="6"/>
        <v>0</v>
      </c>
      <c r="AF29" s="394">
        <f t="shared" si="6"/>
        <v>0</v>
      </c>
      <c r="AG29" s="394">
        <f t="shared" si="6"/>
        <v>0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0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0</v>
      </c>
      <c r="AR29" s="394">
        <f t="shared" si="6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4">
        <f t="shared" ref="D32:AR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0</v>
      </c>
      <c r="N32" s="394">
        <f t="shared" si="7"/>
        <v>0</v>
      </c>
      <c r="O32" s="394">
        <f t="shared" si="7"/>
        <v>0</v>
      </c>
      <c r="P32" s="394">
        <f t="shared" si="7"/>
        <v>0</v>
      </c>
      <c r="Q32" s="394">
        <f t="shared" si="7"/>
        <v>0</v>
      </c>
      <c r="R32" s="394">
        <f t="shared" si="7"/>
        <v>0</v>
      </c>
      <c r="S32" s="394">
        <f t="shared" si="7"/>
        <v>0</v>
      </c>
      <c r="T32" s="394">
        <f t="shared" si="7"/>
        <v>0</v>
      </c>
      <c r="U32" s="394">
        <f t="shared" si="7"/>
        <v>0</v>
      </c>
      <c r="V32" s="394">
        <f t="shared" si="7"/>
        <v>0</v>
      </c>
      <c r="W32" s="394">
        <f t="shared" si="7"/>
        <v>0</v>
      </c>
      <c r="X32" s="394">
        <f t="shared" si="7"/>
        <v>0</v>
      </c>
      <c r="Y32" s="394">
        <f t="shared" si="7"/>
        <v>0</v>
      </c>
      <c r="Z32" s="394">
        <f t="shared" si="7"/>
        <v>0</v>
      </c>
      <c r="AA32" s="394">
        <f t="shared" si="7"/>
        <v>0</v>
      </c>
      <c r="AB32" s="394">
        <f t="shared" si="7"/>
        <v>0</v>
      </c>
      <c r="AC32" s="394">
        <f t="shared" si="7"/>
        <v>0</v>
      </c>
      <c r="AD32" s="394">
        <f t="shared" si="7"/>
        <v>0</v>
      </c>
      <c r="AE32" s="394">
        <f t="shared" si="7"/>
        <v>0</v>
      </c>
      <c r="AF32" s="394">
        <f t="shared" si="7"/>
        <v>0</v>
      </c>
      <c r="AG32" s="394">
        <f t="shared" si="7"/>
        <v>0</v>
      </c>
      <c r="AH32" s="394">
        <f t="shared" si="7"/>
        <v>0</v>
      </c>
      <c r="AI32" s="394">
        <f t="shared" si="7"/>
        <v>0</v>
      </c>
      <c r="AJ32" s="394">
        <f t="shared" si="7"/>
        <v>0</v>
      </c>
      <c r="AK32" s="394">
        <f t="shared" si="7"/>
        <v>0</v>
      </c>
      <c r="AL32" s="394">
        <f t="shared" si="7"/>
        <v>0</v>
      </c>
      <c r="AM32" s="394">
        <f t="shared" si="7"/>
        <v>0</v>
      </c>
      <c r="AN32" s="394">
        <f t="shared" si="7"/>
        <v>0</v>
      </c>
      <c r="AO32" s="394">
        <f t="shared" si="7"/>
        <v>0</v>
      </c>
      <c r="AP32" s="394">
        <f t="shared" si="7"/>
        <v>0</v>
      </c>
      <c r="AQ32" s="394">
        <f t="shared" si="7"/>
        <v>0</v>
      </c>
      <c r="AR32" s="394">
        <f t="shared" si="7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4">
        <f t="shared" ref="D35:AR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394">
        <f t="shared" si="8"/>
        <v>0</v>
      </c>
      <c r="O35" s="394">
        <f t="shared" si="8"/>
        <v>0</v>
      </c>
      <c r="P35" s="394">
        <f t="shared" si="8"/>
        <v>0</v>
      </c>
      <c r="Q35" s="394">
        <f t="shared" si="8"/>
        <v>0</v>
      </c>
      <c r="R35" s="394">
        <f t="shared" si="8"/>
        <v>0</v>
      </c>
      <c r="S35" s="394">
        <f t="shared" si="8"/>
        <v>0</v>
      </c>
      <c r="T35" s="394">
        <f t="shared" si="8"/>
        <v>0</v>
      </c>
      <c r="U35" s="394">
        <f t="shared" si="8"/>
        <v>0</v>
      </c>
      <c r="V35" s="394">
        <f t="shared" si="8"/>
        <v>0</v>
      </c>
      <c r="W35" s="394">
        <f t="shared" si="8"/>
        <v>0</v>
      </c>
      <c r="X35" s="394">
        <f t="shared" si="8"/>
        <v>0</v>
      </c>
      <c r="Y35" s="394">
        <f t="shared" si="8"/>
        <v>0</v>
      </c>
      <c r="Z35" s="394">
        <f t="shared" si="8"/>
        <v>0</v>
      </c>
      <c r="AA35" s="394">
        <f t="shared" si="8"/>
        <v>0</v>
      </c>
      <c r="AB35" s="394">
        <f t="shared" si="8"/>
        <v>0</v>
      </c>
      <c r="AC35" s="394">
        <f t="shared" si="8"/>
        <v>0</v>
      </c>
      <c r="AD35" s="394">
        <f t="shared" si="8"/>
        <v>0</v>
      </c>
      <c r="AE35" s="394">
        <f t="shared" si="8"/>
        <v>0</v>
      </c>
      <c r="AF35" s="394">
        <f t="shared" si="8"/>
        <v>0</v>
      </c>
      <c r="AG35" s="394">
        <f t="shared" si="8"/>
        <v>0</v>
      </c>
      <c r="AH35" s="394">
        <f t="shared" si="8"/>
        <v>0</v>
      </c>
      <c r="AI35" s="394">
        <f t="shared" si="8"/>
        <v>0</v>
      </c>
      <c r="AJ35" s="394">
        <f t="shared" si="8"/>
        <v>0</v>
      </c>
      <c r="AK35" s="394">
        <f t="shared" si="8"/>
        <v>0</v>
      </c>
      <c r="AL35" s="394">
        <f t="shared" si="8"/>
        <v>0</v>
      </c>
      <c r="AM35" s="394">
        <f t="shared" si="8"/>
        <v>0</v>
      </c>
      <c r="AN35" s="394">
        <f t="shared" si="8"/>
        <v>0</v>
      </c>
      <c r="AO35" s="394">
        <f t="shared" si="8"/>
        <v>0</v>
      </c>
      <c r="AP35" s="394">
        <f t="shared" si="8"/>
        <v>0</v>
      </c>
      <c r="AQ35" s="394">
        <f t="shared" si="8"/>
        <v>0</v>
      </c>
      <c r="AR35" s="394">
        <f t="shared" si="8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0</v>
      </c>
      <c r="N38" s="110">
        <f t="shared" si="9"/>
        <v>0</v>
      </c>
      <c r="O38" s="110">
        <f t="shared" si="9"/>
        <v>0</v>
      </c>
      <c r="P38" s="110">
        <f t="shared" si="9"/>
        <v>0</v>
      </c>
      <c r="Q38" s="110">
        <f t="shared" si="9"/>
        <v>0</v>
      </c>
      <c r="R38" s="110">
        <f t="shared" si="9"/>
        <v>0</v>
      </c>
      <c r="S38" s="110">
        <f t="shared" si="9"/>
        <v>0</v>
      </c>
      <c r="T38" s="110">
        <f t="shared" si="9"/>
        <v>0</v>
      </c>
      <c r="U38" s="110">
        <f t="shared" si="9"/>
        <v>0</v>
      </c>
      <c r="V38" s="110">
        <f t="shared" si="9"/>
        <v>0</v>
      </c>
      <c r="W38" s="110">
        <f t="shared" si="9"/>
        <v>0</v>
      </c>
      <c r="X38" s="110">
        <f t="shared" si="9"/>
        <v>0</v>
      </c>
      <c r="Y38" s="110">
        <f t="shared" si="9"/>
        <v>0</v>
      </c>
      <c r="Z38" s="110">
        <f t="shared" si="9"/>
        <v>0</v>
      </c>
      <c r="AA38" s="110">
        <f t="shared" si="9"/>
        <v>0</v>
      </c>
      <c r="AB38" s="110">
        <f t="shared" si="9"/>
        <v>0</v>
      </c>
      <c r="AC38" s="110">
        <f t="shared" si="9"/>
        <v>0</v>
      </c>
      <c r="AD38" s="110">
        <f t="shared" si="9"/>
        <v>0</v>
      </c>
      <c r="AE38" s="110">
        <f t="shared" si="9"/>
        <v>0</v>
      </c>
      <c r="AF38" s="110">
        <f t="shared" si="9"/>
        <v>0</v>
      </c>
      <c r="AG38" s="110">
        <f t="shared" si="9"/>
        <v>0</v>
      </c>
      <c r="AH38" s="110">
        <f t="shared" si="9"/>
        <v>0</v>
      </c>
      <c r="AI38" s="110">
        <f t="shared" si="9"/>
        <v>0</v>
      </c>
      <c r="AJ38" s="110">
        <f t="shared" si="9"/>
        <v>0</v>
      </c>
      <c r="AK38" s="110">
        <f t="shared" si="9"/>
        <v>0</v>
      </c>
      <c r="AL38" s="110">
        <f t="shared" si="9"/>
        <v>0</v>
      </c>
      <c r="AM38" s="110">
        <f t="shared" si="9"/>
        <v>0</v>
      </c>
      <c r="AN38" s="110">
        <f t="shared" si="9"/>
        <v>0</v>
      </c>
      <c r="AO38" s="110">
        <f t="shared" si="9"/>
        <v>0</v>
      </c>
      <c r="AP38" s="110">
        <f t="shared" si="9"/>
        <v>0</v>
      </c>
      <c r="AQ38" s="110">
        <f t="shared" si="9"/>
        <v>0</v>
      </c>
      <c r="AR38" s="110">
        <f t="shared" si="9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7" t="s">
        <v>332</v>
      </c>
      <c r="C41" s="469"/>
      <c r="D41" s="468">
        <f>D42+D43</f>
        <v>0</v>
      </c>
      <c r="E41" s="468">
        <f t="shared" ref="E41:AR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68">
        <f t="shared" si="10"/>
        <v>0</v>
      </c>
      <c r="N41" s="468">
        <f t="shared" si="10"/>
        <v>0</v>
      </c>
      <c r="O41" s="468">
        <f t="shared" si="10"/>
        <v>0</v>
      </c>
      <c r="P41" s="468">
        <f t="shared" si="10"/>
        <v>0</v>
      </c>
      <c r="Q41" s="468">
        <f t="shared" si="10"/>
        <v>0</v>
      </c>
      <c r="R41" s="468">
        <f t="shared" si="10"/>
        <v>0</v>
      </c>
      <c r="S41" s="468">
        <f t="shared" si="10"/>
        <v>0</v>
      </c>
      <c r="T41" s="468">
        <f t="shared" si="10"/>
        <v>0</v>
      </c>
      <c r="U41" s="468">
        <f t="shared" si="10"/>
        <v>0</v>
      </c>
      <c r="V41" s="468">
        <f t="shared" si="10"/>
        <v>0</v>
      </c>
      <c r="W41" s="468">
        <f t="shared" si="10"/>
        <v>0</v>
      </c>
      <c r="X41" s="468">
        <f t="shared" si="10"/>
        <v>0</v>
      </c>
      <c r="Y41" s="468">
        <f t="shared" si="10"/>
        <v>0</v>
      </c>
      <c r="Z41" s="468">
        <f t="shared" si="10"/>
        <v>0</v>
      </c>
      <c r="AA41" s="468">
        <f t="shared" si="10"/>
        <v>0</v>
      </c>
      <c r="AB41" s="468">
        <f t="shared" si="10"/>
        <v>0</v>
      </c>
      <c r="AC41" s="468">
        <f t="shared" si="10"/>
        <v>0</v>
      </c>
      <c r="AD41" s="468">
        <f t="shared" si="10"/>
        <v>0</v>
      </c>
      <c r="AE41" s="468">
        <f t="shared" si="10"/>
        <v>0</v>
      </c>
      <c r="AF41" s="468">
        <f t="shared" si="10"/>
        <v>0</v>
      </c>
      <c r="AG41" s="468">
        <f t="shared" si="10"/>
        <v>0</v>
      </c>
      <c r="AH41" s="468">
        <f t="shared" si="10"/>
        <v>0</v>
      </c>
      <c r="AI41" s="468">
        <f t="shared" si="10"/>
        <v>0</v>
      </c>
      <c r="AJ41" s="468">
        <f t="shared" si="10"/>
        <v>0</v>
      </c>
      <c r="AK41" s="468">
        <f t="shared" si="10"/>
        <v>0</v>
      </c>
      <c r="AL41" s="468">
        <f t="shared" si="10"/>
        <v>0</v>
      </c>
      <c r="AM41" s="468">
        <f t="shared" si="10"/>
        <v>0</v>
      </c>
      <c r="AN41" s="468">
        <f t="shared" si="10"/>
        <v>0</v>
      </c>
      <c r="AO41" s="468">
        <f t="shared" si="10"/>
        <v>0</v>
      </c>
      <c r="AP41" s="468">
        <f t="shared" si="10"/>
        <v>0</v>
      </c>
      <c r="AQ41" s="468">
        <f t="shared" si="10"/>
        <v>0</v>
      </c>
      <c r="AR41" s="468">
        <f t="shared" si="10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4">
        <f>D41+D28</f>
        <v>0</v>
      </c>
      <c r="E44" s="394">
        <f t="shared" ref="E44:AR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0</v>
      </c>
      <c r="N44" s="394">
        <f t="shared" si="11"/>
        <v>0</v>
      </c>
      <c r="O44" s="394">
        <f t="shared" si="11"/>
        <v>0</v>
      </c>
      <c r="P44" s="394">
        <f t="shared" si="11"/>
        <v>0</v>
      </c>
      <c r="Q44" s="394">
        <f t="shared" si="11"/>
        <v>0</v>
      </c>
      <c r="R44" s="394">
        <f t="shared" si="11"/>
        <v>0</v>
      </c>
      <c r="S44" s="394">
        <f t="shared" si="11"/>
        <v>0</v>
      </c>
      <c r="T44" s="394">
        <f t="shared" si="11"/>
        <v>0</v>
      </c>
      <c r="U44" s="394">
        <f t="shared" si="11"/>
        <v>0</v>
      </c>
      <c r="V44" s="394">
        <f t="shared" si="11"/>
        <v>0</v>
      </c>
      <c r="W44" s="394">
        <f t="shared" si="11"/>
        <v>0</v>
      </c>
      <c r="X44" s="394">
        <f t="shared" si="11"/>
        <v>0</v>
      </c>
      <c r="Y44" s="394">
        <f t="shared" si="11"/>
        <v>0</v>
      </c>
      <c r="Z44" s="394">
        <f t="shared" si="11"/>
        <v>0</v>
      </c>
      <c r="AA44" s="394">
        <f t="shared" si="11"/>
        <v>0</v>
      </c>
      <c r="AB44" s="394">
        <f t="shared" si="11"/>
        <v>0</v>
      </c>
      <c r="AC44" s="394">
        <f t="shared" si="11"/>
        <v>0</v>
      </c>
      <c r="AD44" s="394">
        <f t="shared" si="11"/>
        <v>0</v>
      </c>
      <c r="AE44" s="394">
        <f t="shared" si="11"/>
        <v>0</v>
      </c>
      <c r="AF44" s="394">
        <f t="shared" si="11"/>
        <v>0</v>
      </c>
      <c r="AG44" s="394">
        <f t="shared" si="11"/>
        <v>0</v>
      </c>
      <c r="AH44" s="394">
        <f t="shared" si="11"/>
        <v>0</v>
      </c>
      <c r="AI44" s="394">
        <f t="shared" si="11"/>
        <v>0</v>
      </c>
      <c r="AJ44" s="394">
        <f t="shared" si="11"/>
        <v>0</v>
      </c>
      <c r="AK44" s="394">
        <f t="shared" si="11"/>
        <v>0</v>
      </c>
      <c r="AL44" s="394">
        <f t="shared" si="11"/>
        <v>0</v>
      </c>
      <c r="AM44" s="394">
        <f t="shared" si="11"/>
        <v>0</v>
      </c>
      <c r="AN44" s="394">
        <f t="shared" si="11"/>
        <v>0</v>
      </c>
      <c r="AO44" s="394">
        <f t="shared" si="11"/>
        <v>0</v>
      </c>
      <c r="AP44" s="394">
        <f t="shared" si="11"/>
        <v>0</v>
      </c>
      <c r="AQ44" s="394">
        <f t="shared" si="11"/>
        <v>0</v>
      </c>
      <c r="AR44" s="394">
        <f t="shared" si="11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7" t="s">
        <v>331</v>
      </c>
      <c r="C47" s="469"/>
      <c r="D47" s="468">
        <f t="shared" ref="D47:AR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0</v>
      </c>
      <c r="N47" s="468">
        <f t="shared" si="12"/>
        <v>0</v>
      </c>
      <c r="O47" s="468">
        <f t="shared" si="12"/>
        <v>0</v>
      </c>
      <c r="P47" s="468">
        <f t="shared" si="12"/>
        <v>0</v>
      </c>
      <c r="Q47" s="468">
        <f t="shared" si="12"/>
        <v>0</v>
      </c>
      <c r="R47" s="468">
        <f t="shared" si="12"/>
        <v>0</v>
      </c>
      <c r="S47" s="468">
        <f t="shared" si="12"/>
        <v>0</v>
      </c>
      <c r="T47" s="468">
        <f t="shared" si="12"/>
        <v>0</v>
      </c>
      <c r="U47" s="468">
        <f t="shared" si="12"/>
        <v>0</v>
      </c>
      <c r="V47" s="468">
        <f t="shared" si="12"/>
        <v>0</v>
      </c>
      <c r="W47" s="468">
        <f t="shared" si="12"/>
        <v>0</v>
      </c>
      <c r="X47" s="468">
        <f t="shared" si="12"/>
        <v>0</v>
      </c>
      <c r="Y47" s="468">
        <f t="shared" si="12"/>
        <v>0</v>
      </c>
      <c r="Z47" s="468">
        <f t="shared" si="12"/>
        <v>0</v>
      </c>
      <c r="AA47" s="468">
        <f t="shared" si="12"/>
        <v>0</v>
      </c>
      <c r="AB47" s="468">
        <f t="shared" si="12"/>
        <v>0</v>
      </c>
      <c r="AC47" s="468">
        <f t="shared" si="12"/>
        <v>0</v>
      </c>
      <c r="AD47" s="468">
        <f t="shared" si="12"/>
        <v>0</v>
      </c>
      <c r="AE47" s="468">
        <f t="shared" si="12"/>
        <v>0</v>
      </c>
      <c r="AF47" s="468">
        <f t="shared" si="12"/>
        <v>0</v>
      </c>
      <c r="AG47" s="468">
        <f t="shared" si="12"/>
        <v>0</v>
      </c>
      <c r="AH47" s="468">
        <f t="shared" si="12"/>
        <v>0</v>
      </c>
      <c r="AI47" s="468">
        <f t="shared" si="12"/>
        <v>0</v>
      </c>
      <c r="AJ47" s="468">
        <f t="shared" si="12"/>
        <v>0</v>
      </c>
      <c r="AK47" s="468">
        <f t="shared" si="12"/>
        <v>0</v>
      </c>
      <c r="AL47" s="468">
        <f t="shared" si="12"/>
        <v>0</v>
      </c>
      <c r="AM47" s="468">
        <f t="shared" si="12"/>
        <v>0</v>
      </c>
      <c r="AN47" s="468">
        <f t="shared" si="12"/>
        <v>0</v>
      </c>
      <c r="AO47" s="468">
        <f t="shared" si="12"/>
        <v>0</v>
      </c>
      <c r="AP47" s="468">
        <f t="shared" si="12"/>
        <v>0</v>
      </c>
      <c r="AQ47" s="468">
        <f t="shared" si="12"/>
        <v>0</v>
      </c>
      <c r="AR47" s="468">
        <f t="shared" si="12"/>
        <v>0</v>
      </c>
    </row>
    <row r="48" spans="1:44" s="14" customFormat="1" ht="18" customHeight="1">
      <c r="A48" s="77"/>
      <c r="B48" s="12" t="s">
        <v>14</v>
      </c>
      <c r="C48" s="200"/>
      <c r="D48" s="394">
        <f t="shared" ref="D48:AR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0</v>
      </c>
      <c r="N48" s="394">
        <f t="shared" si="13"/>
        <v>0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0</v>
      </c>
      <c r="AE48" s="394">
        <f t="shared" si="13"/>
        <v>0</v>
      </c>
      <c r="AF48" s="394">
        <f t="shared" si="13"/>
        <v>0</v>
      </c>
      <c r="AG48" s="394">
        <f t="shared" si="13"/>
        <v>0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4">
        <f t="shared" ref="D51:AR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394">
        <f t="shared" si="14"/>
        <v>0</v>
      </c>
      <c r="V51" s="394">
        <f t="shared" si="14"/>
        <v>0</v>
      </c>
      <c r="W51" s="394">
        <f t="shared" si="14"/>
        <v>0</v>
      </c>
      <c r="X51" s="394">
        <f t="shared" si="14"/>
        <v>0</v>
      </c>
      <c r="Y51" s="394">
        <f t="shared" si="14"/>
        <v>0</v>
      </c>
      <c r="Z51" s="394">
        <f t="shared" si="14"/>
        <v>0</v>
      </c>
      <c r="AA51" s="394">
        <f t="shared" si="14"/>
        <v>0</v>
      </c>
      <c r="AB51" s="394">
        <f t="shared" si="14"/>
        <v>0</v>
      </c>
      <c r="AC51" s="394">
        <f t="shared" si="14"/>
        <v>0</v>
      </c>
      <c r="AD51" s="394">
        <f t="shared" si="14"/>
        <v>0</v>
      </c>
      <c r="AE51" s="394">
        <f t="shared" si="14"/>
        <v>0</v>
      </c>
      <c r="AF51" s="394">
        <f t="shared" si="14"/>
        <v>0</v>
      </c>
      <c r="AG51" s="394">
        <f t="shared" si="14"/>
        <v>0</v>
      </c>
      <c r="AH51" s="394">
        <f t="shared" si="14"/>
        <v>0</v>
      </c>
      <c r="AI51" s="394">
        <f t="shared" si="14"/>
        <v>0</v>
      </c>
      <c r="AJ51" s="394">
        <f t="shared" si="14"/>
        <v>0</v>
      </c>
      <c r="AK51" s="394">
        <f t="shared" si="14"/>
        <v>0</v>
      </c>
      <c r="AL51" s="394">
        <f t="shared" si="14"/>
        <v>0</v>
      </c>
      <c r="AM51" s="394">
        <f t="shared" si="14"/>
        <v>0</v>
      </c>
      <c r="AN51" s="394">
        <f t="shared" si="14"/>
        <v>0</v>
      </c>
      <c r="AO51" s="394">
        <f t="shared" si="14"/>
        <v>0</v>
      </c>
      <c r="AP51" s="394">
        <f t="shared" si="14"/>
        <v>0</v>
      </c>
      <c r="AQ51" s="394">
        <f t="shared" si="14"/>
        <v>0</v>
      </c>
      <c r="AR51" s="394">
        <f t="shared" si="14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4">
        <f t="shared" ref="D54:AR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0</v>
      </c>
      <c r="N54" s="394">
        <f t="shared" si="15"/>
        <v>0</v>
      </c>
      <c r="O54" s="394">
        <f t="shared" si="15"/>
        <v>0</v>
      </c>
      <c r="P54" s="394">
        <f t="shared" si="15"/>
        <v>0</v>
      </c>
      <c r="Q54" s="394">
        <f t="shared" si="15"/>
        <v>0</v>
      </c>
      <c r="R54" s="394">
        <f t="shared" si="15"/>
        <v>0</v>
      </c>
      <c r="S54" s="394">
        <f t="shared" si="15"/>
        <v>0</v>
      </c>
      <c r="T54" s="394">
        <f t="shared" si="15"/>
        <v>0</v>
      </c>
      <c r="U54" s="394">
        <f t="shared" si="15"/>
        <v>0</v>
      </c>
      <c r="V54" s="394">
        <f t="shared" si="15"/>
        <v>0</v>
      </c>
      <c r="W54" s="394">
        <f t="shared" si="15"/>
        <v>0</v>
      </c>
      <c r="X54" s="394">
        <f t="shared" si="15"/>
        <v>0</v>
      </c>
      <c r="Y54" s="394">
        <f t="shared" si="15"/>
        <v>0</v>
      </c>
      <c r="Z54" s="394">
        <f t="shared" si="15"/>
        <v>0</v>
      </c>
      <c r="AA54" s="394">
        <f t="shared" si="15"/>
        <v>0</v>
      </c>
      <c r="AB54" s="394">
        <f t="shared" si="15"/>
        <v>0</v>
      </c>
      <c r="AC54" s="394">
        <f t="shared" si="15"/>
        <v>0</v>
      </c>
      <c r="AD54" s="394">
        <f t="shared" si="15"/>
        <v>0</v>
      </c>
      <c r="AE54" s="394">
        <f t="shared" si="15"/>
        <v>0</v>
      </c>
      <c r="AF54" s="394">
        <f t="shared" si="15"/>
        <v>0</v>
      </c>
      <c r="AG54" s="394">
        <f t="shared" si="15"/>
        <v>0</v>
      </c>
      <c r="AH54" s="394">
        <f t="shared" si="15"/>
        <v>0</v>
      </c>
      <c r="AI54" s="394">
        <f t="shared" si="15"/>
        <v>0</v>
      </c>
      <c r="AJ54" s="394">
        <f t="shared" si="15"/>
        <v>0</v>
      </c>
      <c r="AK54" s="394">
        <f t="shared" si="15"/>
        <v>0</v>
      </c>
      <c r="AL54" s="394">
        <f t="shared" si="15"/>
        <v>0</v>
      </c>
      <c r="AM54" s="394">
        <f t="shared" si="15"/>
        <v>0</v>
      </c>
      <c r="AN54" s="394">
        <f t="shared" si="15"/>
        <v>0</v>
      </c>
      <c r="AO54" s="394">
        <f t="shared" si="15"/>
        <v>0</v>
      </c>
      <c r="AP54" s="394">
        <f t="shared" si="15"/>
        <v>0</v>
      </c>
      <c r="AQ54" s="394">
        <f t="shared" si="15"/>
        <v>0</v>
      </c>
      <c r="AR54" s="394">
        <f t="shared" si="15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0</v>
      </c>
      <c r="N57" s="110">
        <f t="shared" si="16"/>
        <v>0</v>
      </c>
      <c r="O57" s="110">
        <f t="shared" si="16"/>
        <v>0</v>
      </c>
      <c r="P57" s="110">
        <f t="shared" si="16"/>
        <v>0</v>
      </c>
      <c r="Q57" s="110">
        <f t="shared" si="16"/>
        <v>0</v>
      </c>
      <c r="R57" s="110">
        <f t="shared" si="16"/>
        <v>0</v>
      </c>
      <c r="S57" s="110">
        <f t="shared" si="16"/>
        <v>0</v>
      </c>
      <c r="T57" s="110">
        <f t="shared" si="16"/>
        <v>0</v>
      </c>
      <c r="U57" s="110">
        <f t="shared" si="16"/>
        <v>0</v>
      </c>
      <c r="V57" s="110">
        <f t="shared" si="16"/>
        <v>0</v>
      </c>
      <c r="W57" s="110">
        <f t="shared" si="16"/>
        <v>0</v>
      </c>
      <c r="X57" s="110">
        <f t="shared" si="16"/>
        <v>0</v>
      </c>
      <c r="Y57" s="110">
        <f t="shared" si="16"/>
        <v>0</v>
      </c>
      <c r="Z57" s="110">
        <f t="shared" si="16"/>
        <v>0</v>
      </c>
      <c r="AA57" s="110">
        <f t="shared" si="16"/>
        <v>0</v>
      </c>
      <c r="AB57" s="110">
        <f t="shared" si="16"/>
        <v>0</v>
      </c>
      <c r="AC57" s="110">
        <f t="shared" si="16"/>
        <v>0</v>
      </c>
      <c r="AD57" s="110">
        <f t="shared" si="16"/>
        <v>0</v>
      </c>
      <c r="AE57" s="110">
        <f t="shared" si="16"/>
        <v>0</v>
      </c>
      <c r="AF57" s="110">
        <f t="shared" si="16"/>
        <v>0</v>
      </c>
      <c r="AG57" s="110">
        <f t="shared" si="16"/>
        <v>0</v>
      </c>
      <c r="AH57" s="110">
        <f t="shared" si="16"/>
        <v>0</v>
      </c>
      <c r="AI57" s="110">
        <f t="shared" si="16"/>
        <v>0</v>
      </c>
      <c r="AJ57" s="110">
        <f t="shared" si="16"/>
        <v>0</v>
      </c>
      <c r="AK57" s="110">
        <f t="shared" si="16"/>
        <v>0</v>
      </c>
      <c r="AL57" s="110">
        <f t="shared" si="16"/>
        <v>0</v>
      </c>
      <c r="AM57" s="110">
        <f t="shared" si="16"/>
        <v>0</v>
      </c>
      <c r="AN57" s="110">
        <f t="shared" si="16"/>
        <v>0</v>
      </c>
      <c r="AO57" s="110">
        <f t="shared" si="16"/>
        <v>0</v>
      </c>
      <c r="AP57" s="110">
        <f t="shared" si="16"/>
        <v>0</v>
      </c>
      <c r="AQ57" s="110">
        <f t="shared" si="16"/>
        <v>0</v>
      </c>
      <c r="AR57" s="110">
        <f t="shared" si="16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7" t="s">
        <v>332</v>
      </c>
      <c r="C60" s="469"/>
      <c r="D60" s="468">
        <f t="shared" ref="D60:AR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0</v>
      </c>
      <c r="N60" s="468">
        <f t="shared" si="17"/>
        <v>0</v>
      </c>
      <c r="O60" s="468">
        <f t="shared" si="17"/>
        <v>0</v>
      </c>
      <c r="P60" s="468">
        <f t="shared" si="17"/>
        <v>0</v>
      </c>
      <c r="Q60" s="468">
        <f t="shared" si="17"/>
        <v>0</v>
      </c>
      <c r="R60" s="468">
        <f t="shared" si="17"/>
        <v>0</v>
      </c>
      <c r="S60" s="468">
        <f t="shared" si="17"/>
        <v>0</v>
      </c>
      <c r="T60" s="468">
        <f t="shared" si="17"/>
        <v>0</v>
      </c>
      <c r="U60" s="468">
        <f t="shared" si="17"/>
        <v>0</v>
      </c>
      <c r="V60" s="468">
        <f t="shared" si="17"/>
        <v>0</v>
      </c>
      <c r="W60" s="468">
        <f t="shared" si="17"/>
        <v>0</v>
      </c>
      <c r="X60" s="468">
        <f t="shared" si="17"/>
        <v>0</v>
      </c>
      <c r="Y60" s="468">
        <f t="shared" si="17"/>
        <v>0</v>
      </c>
      <c r="Z60" s="468">
        <f t="shared" si="17"/>
        <v>0</v>
      </c>
      <c r="AA60" s="468">
        <f t="shared" si="17"/>
        <v>0</v>
      </c>
      <c r="AB60" s="468">
        <f t="shared" si="17"/>
        <v>0</v>
      </c>
      <c r="AC60" s="468">
        <f t="shared" si="17"/>
        <v>0</v>
      </c>
      <c r="AD60" s="468">
        <f t="shared" si="17"/>
        <v>0</v>
      </c>
      <c r="AE60" s="468">
        <f t="shared" si="17"/>
        <v>0</v>
      </c>
      <c r="AF60" s="468">
        <f t="shared" si="17"/>
        <v>0</v>
      </c>
      <c r="AG60" s="468">
        <f t="shared" si="17"/>
        <v>0</v>
      </c>
      <c r="AH60" s="468">
        <f t="shared" si="17"/>
        <v>0</v>
      </c>
      <c r="AI60" s="468">
        <f t="shared" si="17"/>
        <v>0</v>
      </c>
      <c r="AJ60" s="468">
        <f t="shared" si="17"/>
        <v>0</v>
      </c>
      <c r="AK60" s="468">
        <f t="shared" si="17"/>
        <v>0</v>
      </c>
      <c r="AL60" s="468">
        <f t="shared" si="17"/>
        <v>0</v>
      </c>
      <c r="AM60" s="468">
        <f t="shared" si="17"/>
        <v>0</v>
      </c>
      <c r="AN60" s="468">
        <f t="shared" si="17"/>
        <v>0</v>
      </c>
      <c r="AO60" s="468">
        <f t="shared" si="17"/>
        <v>0</v>
      </c>
      <c r="AP60" s="468">
        <f t="shared" si="17"/>
        <v>0</v>
      </c>
      <c r="AQ60" s="468">
        <f t="shared" si="17"/>
        <v>0</v>
      </c>
      <c r="AR60" s="468">
        <f t="shared" si="17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4">
        <f>D60+D47</f>
        <v>0</v>
      </c>
      <c r="E63" s="394">
        <f t="shared" ref="E63:AR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0</v>
      </c>
      <c r="N63" s="394">
        <f t="shared" si="18"/>
        <v>0</v>
      </c>
      <c r="O63" s="394">
        <f t="shared" si="18"/>
        <v>0</v>
      </c>
      <c r="P63" s="394">
        <f t="shared" si="18"/>
        <v>0</v>
      </c>
      <c r="Q63" s="394">
        <f t="shared" si="18"/>
        <v>0</v>
      </c>
      <c r="R63" s="394">
        <f t="shared" si="18"/>
        <v>0</v>
      </c>
      <c r="S63" s="394">
        <f t="shared" si="18"/>
        <v>0</v>
      </c>
      <c r="T63" s="394">
        <f t="shared" si="18"/>
        <v>0</v>
      </c>
      <c r="U63" s="394">
        <f t="shared" si="18"/>
        <v>0</v>
      </c>
      <c r="V63" s="394">
        <f t="shared" si="18"/>
        <v>0</v>
      </c>
      <c r="W63" s="394">
        <f t="shared" si="18"/>
        <v>0</v>
      </c>
      <c r="X63" s="394">
        <f t="shared" si="18"/>
        <v>0</v>
      </c>
      <c r="Y63" s="394">
        <f t="shared" si="18"/>
        <v>0</v>
      </c>
      <c r="Z63" s="394">
        <f t="shared" si="18"/>
        <v>0</v>
      </c>
      <c r="AA63" s="394">
        <f t="shared" si="18"/>
        <v>0</v>
      </c>
      <c r="AB63" s="394">
        <f t="shared" si="18"/>
        <v>0</v>
      </c>
      <c r="AC63" s="394">
        <f t="shared" si="18"/>
        <v>0</v>
      </c>
      <c r="AD63" s="394">
        <f t="shared" si="18"/>
        <v>0</v>
      </c>
      <c r="AE63" s="394">
        <f t="shared" si="18"/>
        <v>0</v>
      </c>
      <c r="AF63" s="394">
        <f t="shared" si="18"/>
        <v>0</v>
      </c>
      <c r="AG63" s="394">
        <f t="shared" si="18"/>
        <v>0</v>
      </c>
      <c r="AH63" s="394">
        <f t="shared" si="18"/>
        <v>0</v>
      </c>
      <c r="AI63" s="394">
        <f t="shared" si="18"/>
        <v>0</v>
      </c>
      <c r="AJ63" s="394">
        <f t="shared" si="18"/>
        <v>0</v>
      </c>
      <c r="AK63" s="394">
        <f t="shared" si="18"/>
        <v>0</v>
      </c>
      <c r="AL63" s="394">
        <f t="shared" si="18"/>
        <v>0</v>
      </c>
      <c r="AM63" s="394">
        <f t="shared" si="18"/>
        <v>0</v>
      </c>
      <c r="AN63" s="394">
        <f t="shared" si="18"/>
        <v>0</v>
      </c>
      <c r="AO63" s="394">
        <f t="shared" si="18"/>
        <v>0</v>
      </c>
      <c r="AP63" s="394">
        <f t="shared" si="18"/>
        <v>0</v>
      </c>
      <c r="AQ63" s="394">
        <f t="shared" si="18"/>
        <v>0</v>
      </c>
      <c r="AR63" s="394">
        <f t="shared" si="18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1">
        <f>D63+D44</f>
        <v>0</v>
      </c>
      <c r="E65" s="401">
        <f t="shared" ref="E65:AR65" si="19">E63+E44</f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0</v>
      </c>
      <c r="N65" s="401">
        <f t="shared" si="19"/>
        <v>0</v>
      </c>
      <c r="O65" s="401">
        <f t="shared" si="19"/>
        <v>0</v>
      </c>
      <c r="P65" s="401">
        <f t="shared" si="19"/>
        <v>0</v>
      </c>
      <c r="Q65" s="401">
        <f t="shared" si="19"/>
        <v>0</v>
      </c>
      <c r="R65" s="401">
        <f t="shared" si="19"/>
        <v>0</v>
      </c>
      <c r="S65" s="401">
        <f t="shared" si="19"/>
        <v>0</v>
      </c>
      <c r="T65" s="401">
        <f t="shared" si="19"/>
        <v>0</v>
      </c>
      <c r="U65" s="401">
        <f t="shared" si="19"/>
        <v>0</v>
      </c>
      <c r="V65" s="401">
        <f t="shared" si="19"/>
        <v>0</v>
      </c>
      <c r="W65" s="401">
        <f t="shared" si="19"/>
        <v>0</v>
      </c>
      <c r="X65" s="401">
        <f t="shared" si="19"/>
        <v>0</v>
      </c>
      <c r="Y65" s="401">
        <f t="shared" si="19"/>
        <v>0</v>
      </c>
      <c r="Z65" s="401">
        <f t="shared" si="19"/>
        <v>0</v>
      </c>
      <c r="AA65" s="401">
        <f t="shared" si="19"/>
        <v>0</v>
      </c>
      <c r="AB65" s="401">
        <f t="shared" si="19"/>
        <v>0</v>
      </c>
      <c r="AC65" s="401">
        <f t="shared" si="19"/>
        <v>0</v>
      </c>
      <c r="AD65" s="401">
        <f t="shared" si="19"/>
        <v>0</v>
      </c>
      <c r="AE65" s="401">
        <f t="shared" si="19"/>
        <v>0</v>
      </c>
      <c r="AF65" s="401">
        <f t="shared" si="19"/>
        <v>0</v>
      </c>
      <c r="AG65" s="401">
        <f t="shared" si="19"/>
        <v>0</v>
      </c>
      <c r="AH65" s="401">
        <f t="shared" si="19"/>
        <v>0</v>
      </c>
      <c r="AI65" s="401">
        <f t="shared" si="19"/>
        <v>0</v>
      </c>
      <c r="AJ65" s="401">
        <f t="shared" si="19"/>
        <v>0</v>
      </c>
      <c r="AK65" s="401">
        <f t="shared" si="19"/>
        <v>0</v>
      </c>
      <c r="AL65" s="401">
        <f t="shared" si="19"/>
        <v>0</v>
      </c>
      <c r="AM65" s="401">
        <f t="shared" si="19"/>
        <v>0</v>
      </c>
      <c r="AN65" s="401">
        <f t="shared" si="19"/>
        <v>0</v>
      </c>
      <c r="AO65" s="401">
        <f t="shared" si="19"/>
        <v>0</v>
      </c>
      <c r="AP65" s="401">
        <f t="shared" si="19"/>
        <v>0</v>
      </c>
      <c r="AQ65" s="401">
        <f t="shared" si="19"/>
        <v>0</v>
      </c>
      <c r="AR65" s="401">
        <f t="shared" si="19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2">
        <f>D65+'A4'!D71+'A4'!D48+'A4'!D29</f>
        <v>0</v>
      </c>
      <c r="E67" s="402">
        <f>E65+'A4'!E71+'A4'!E48+'A4'!E29</f>
        <v>0</v>
      </c>
      <c r="F67" s="402">
        <f>F65+'A4'!F71+'A4'!F48+'A4'!F29</f>
        <v>30.096606359999996</v>
      </c>
      <c r="G67" s="402">
        <f>G65+'A4'!G71+'A4'!G48+'A4'!G29</f>
        <v>0</v>
      </c>
      <c r="H67" s="402">
        <f>H65+'A4'!H71+'A4'!H48+'A4'!H29</f>
        <v>0</v>
      </c>
      <c r="I67" s="402">
        <f>I65+'A4'!I71+'A4'!I48+'A4'!I29</f>
        <v>0</v>
      </c>
      <c r="J67" s="402">
        <f>J65+'A4'!J71+'A4'!J48+'A4'!J29</f>
        <v>0</v>
      </c>
      <c r="K67" s="402">
        <f>K65+'A4'!K71+'A4'!K48+'A4'!K29</f>
        <v>0</v>
      </c>
      <c r="L67" s="402">
        <f>L65+'A4'!L71+'A4'!L48+'A4'!L29</f>
        <v>344.36930236000001</v>
      </c>
      <c r="M67" s="402">
        <f>M65+'A4'!M71+'A4'!M48+'A4'!M29</f>
        <v>0</v>
      </c>
      <c r="N67" s="402">
        <f>N65+'A4'!N71+'A4'!N48+'A4'!N29</f>
        <v>30.555536929999995</v>
      </c>
      <c r="O67" s="402">
        <f>O65+'A4'!O71+'A4'!O48+'A4'!O29</f>
        <v>11.514881849999998</v>
      </c>
      <c r="P67" s="402">
        <f>P65+'A4'!P71+'A4'!P48+'A4'!P29</f>
        <v>0</v>
      </c>
      <c r="Q67" s="402">
        <f>Q65+'A4'!Q71+'A4'!Q48+'A4'!Q29</f>
        <v>0</v>
      </c>
      <c r="R67" s="402">
        <f>R65+'A4'!R71+'A4'!R48+'A4'!R29</f>
        <v>26.812577750000003</v>
      </c>
      <c r="S67" s="402">
        <f>S65+'A4'!S71+'A4'!S48+'A4'!S29</f>
        <v>25.450774660000004</v>
      </c>
      <c r="T67" s="402">
        <f>T65+'A4'!T71+'A4'!T48+'A4'!T29</f>
        <v>0</v>
      </c>
      <c r="U67" s="402">
        <f>U65+'A4'!U71+'A4'!U48+'A4'!U29</f>
        <v>8.8275999999999993E-2</v>
      </c>
      <c r="V67" s="402">
        <f>V65+'A4'!V71+'A4'!V48+'A4'!V29</f>
        <v>0.45247235000000002</v>
      </c>
      <c r="W67" s="402">
        <f>W65+'A4'!W71+'A4'!W48+'A4'!W29</f>
        <v>0</v>
      </c>
      <c r="X67" s="402">
        <f>X65+'A4'!X71+'A4'!X48+'A4'!X29</f>
        <v>1.184841E-2</v>
      </c>
      <c r="Y67" s="402">
        <f>Y65+'A4'!Y71+'A4'!Y48+'A4'!Y29</f>
        <v>0.21756982</v>
      </c>
      <c r="Z67" s="402">
        <f>Z65+'A4'!Z71+'A4'!Z48+'A4'!Z29</f>
        <v>13.205027660000001</v>
      </c>
      <c r="AA67" s="402">
        <f>AA65+'A4'!AA71+'A4'!AA48+'A4'!AA29</f>
        <v>0</v>
      </c>
      <c r="AB67" s="402">
        <f>AB65+'A4'!AB71+'A4'!AB48+'A4'!AB29</f>
        <v>0</v>
      </c>
      <c r="AC67" s="402">
        <f>AC65+'A4'!AC71+'A4'!AC48+'A4'!AC29</f>
        <v>445.30092029999992</v>
      </c>
      <c r="AD67" s="402">
        <f>AD65+'A4'!AD71+'A4'!AD48+'A4'!AD29</f>
        <v>1058.0792403600003</v>
      </c>
      <c r="AE67" s="402">
        <f>AE65+'A4'!AE71+'A4'!AE48+'A4'!AE29</f>
        <v>0</v>
      </c>
      <c r="AF67" s="402">
        <f>AF65+'A4'!AF71+'A4'!AF48+'A4'!AF29</f>
        <v>0</v>
      </c>
      <c r="AG67" s="402">
        <f>AG65+'A4'!AG71+'A4'!AG48+'A4'!AG29</f>
        <v>140.00221959000001</v>
      </c>
      <c r="AH67" s="402">
        <f>AH65+'A4'!AH71+'A4'!AH48+'A4'!AH29</f>
        <v>0</v>
      </c>
      <c r="AI67" s="402">
        <f>AI65+'A4'!AI71+'A4'!AI48+'A4'!AI29</f>
        <v>0</v>
      </c>
      <c r="AJ67" s="402">
        <f>AJ65+'A4'!AJ71+'A4'!AJ48+'A4'!AJ29</f>
        <v>3.7022499999999993E-2</v>
      </c>
      <c r="AK67" s="402">
        <f>AK65+'A4'!AK71+'A4'!AK48+'A4'!AK29</f>
        <v>0</v>
      </c>
      <c r="AL67" s="402">
        <f>AL65+'A4'!AL71+'A4'!AL48+'A4'!AL29</f>
        <v>22.92019209</v>
      </c>
      <c r="AM67" s="402">
        <f>AM65+'A4'!AM71+'A4'!AM48+'A4'!AM29</f>
        <v>0</v>
      </c>
      <c r="AN67" s="402">
        <f>AN65+'A4'!AN71+'A4'!AN48+'A4'!AN29</f>
        <v>8.8599899999999999E-3</v>
      </c>
      <c r="AO67" s="402">
        <f>AO65+'A4'!AO71+'A4'!AO48+'A4'!AO29</f>
        <v>0</v>
      </c>
      <c r="AP67" s="402">
        <f>AP65+'A4'!AP71+'A4'!AP48+'A4'!AP29</f>
        <v>0</v>
      </c>
      <c r="AQ67" s="402">
        <f>AQ65+'A4'!AQ71+'A4'!AQ48+'A4'!AQ29</f>
        <v>174.00583624000004</v>
      </c>
      <c r="AR67" s="402">
        <f>AR65+'A4'!AR71+'A4'!AR48+'A4'!AR29</f>
        <v>1383.4887869200004</v>
      </c>
    </row>
    <row r="68" spans="1:44" s="14" customFormat="1" ht="20.25">
      <c r="A68" s="361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1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1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29" sqref="E29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457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68"/>
      <c r="B2" s="7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69"/>
      <c r="C3" s="76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69"/>
      <c r="C4" s="76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69"/>
      <c r="C6" s="769"/>
      <c r="D6" s="204"/>
      <c r="E6" s="136"/>
      <c r="F6" s="140"/>
      <c r="I6" s="145" t="s">
        <v>458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69"/>
      <c r="C7" s="769"/>
      <c r="D7" s="204"/>
      <c r="E7" s="138"/>
      <c r="F7" s="140"/>
      <c r="I7" s="145" t="s">
        <v>466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69"/>
      <c r="C8" s="76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38" t="s">
        <v>49</v>
      </c>
      <c r="E9" s="738" t="s">
        <v>6</v>
      </c>
      <c r="F9" s="738" t="s">
        <v>36</v>
      </c>
      <c r="G9" s="738" t="s">
        <v>7</v>
      </c>
      <c r="H9" s="738" t="s">
        <v>8</v>
      </c>
      <c r="I9" s="738" t="s">
        <v>9</v>
      </c>
      <c r="J9" s="738" t="s">
        <v>10</v>
      </c>
      <c r="K9" s="738" t="s">
        <v>11</v>
      </c>
      <c r="L9" s="738" t="s">
        <v>358</v>
      </c>
      <c r="M9" s="738" t="s">
        <v>12</v>
      </c>
    </row>
    <row r="10" spans="1:23" s="14" customFormat="1" ht="27.75" customHeight="1">
      <c r="A10" s="23"/>
      <c r="B10" s="24"/>
      <c r="C10" s="24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459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460</v>
      </c>
      <c r="C13" s="469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0">SUM(D15:D16)</f>
        <v>0</v>
      </c>
      <c r="E14" s="394">
        <f t="shared" si="0"/>
        <v>0</v>
      </c>
      <c r="F14" s="394">
        <f t="shared" si="0"/>
        <v>0</v>
      </c>
      <c r="G14" s="394">
        <f t="shared" si="0"/>
        <v>0</v>
      </c>
      <c r="H14" s="394">
        <f t="shared" si="0"/>
        <v>0</v>
      </c>
      <c r="I14" s="394">
        <f t="shared" si="0"/>
        <v>0</v>
      </c>
      <c r="J14" s="394">
        <f t="shared" si="0"/>
        <v>0</v>
      </c>
      <c r="K14" s="394">
        <f t="shared" si="0"/>
        <v>0</v>
      </c>
      <c r="L14" s="394">
        <f t="shared" si="0"/>
        <v>0</v>
      </c>
      <c r="M14" s="394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1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1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4">
        <f t="shared" ref="D17:L17" si="1">SUM(D18:D19)</f>
        <v>0</v>
      </c>
      <c r="E17" s="394">
        <f t="shared" si="1"/>
        <v>0</v>
      </c>
      <c r="F17" s="394">
        <f t="shared" si="1"/>
        <v>0</v>
      </c>
      <c r="G17" s="394">
        <f t="shared" si="1"/>
        <v>0</v>
      </c>
      <c r="H17" s="394">
        <f t="shared" si="1"/>
        <v>0</v>
      </c>
      <c r="I17" s="394">
        <f t="shared" si="1"/>
        <v>0</v>
      </c>
      <c r="J17" s="394">
        <f t="shared" si="1"/>
        <v>0</v>
      </c>
      <c r="K17" s="394">
        <f t="shared" si="1"/>
        <v>0</v>
      </c>
      <c r="L17" s="394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1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1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2">SUM(D21:D22)</f>
        <v>0</v>
      </c>
      <c r="E20" s="394">
        <f t="shared" si="2"/>
        <v>0</v>
      </c>
      <c r="F20" s="394">
        <f t="shared" si="2"/>
        <v>0</v>
      </c>
      <c r="G20" s="394">
        <f t="shared" si="2"/>
        <v>0</v>
      </c>
      <c r="H20" s="394">
        <f t="shared" si="2"/>
        <v>0</v>
      </c>
      <c r="I20" s="394">
        <f t="shared" si="2"/>
        <v>0</v>
      </c>
      <c r="J20" s="394">
        <f t="shared" si="2"/>
        <v>0</v>
      </c>
      <c r="K20" s="394">
        <f t="shared" si="2"/>
        <v>0</v>
      </c>
      <c r="L20" s="394">
        <f t="shared" si="2"/>
        <v>0</v>
      </c>
      <c r="M20" s="394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1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1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1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1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1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4">
        <f t="shared" ref="D26:L26" si="5">D23+D20+D17+D14</f>
        <v>0</v>
      </c>
      <c r="E26" s="394">
        <f t="shared" si="5"/>
        <v>0</v>
      </c>
      <c r="F26" s="394">
        <f t="shared" si="5"/>
        <v>0</v>
      </c>
      <c r="G26" s="394">
        <f t="shared" si="5"/>
        <v>0</v>
      </c>
      <c r="H26" s="394">
        <f t="shared" si="5"/>
        <v>0</v>
      </c>
      <c r="I26" s="394">
        <f t="shared" si="5"/>
        <v>0</v>
      </c>
      <c r="J26" s="394">
        <f t="shared" si="5"/>
        <v>0</v>
      </c>
      <c r="K26" s="394">
        <f t="shared" si="5"/>
        <v>0</v>
      </c>
      <c r="L26" s="394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673" t="s">
        <v>461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4">
        <f t="shared" ref="D29:M29" si="6">SUM(D30:D31)</f>
        <v>134.63322949218752</v>
      </c>
      <c r="E29" s="394">
        <f t="shared" si="6"/>
        <v>0</v>
      </c>
      <c r="F29" s="394">
        <f t="shared" si="6"/>
        <v>33.533484375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168.16671386718753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6.2100615234375001</v>
      </c>
      <c r="E30" s="120"/>
      <c r="F30" s="120"/>
      <c r="G30" s="120"/>
      <c r="H30" s="120"/>
      <c r="I30" s="120"/>
      <c r="J30" s="120"/>
      <c r="K30" s="120"/>
      <c r="L30" s="381"/>
      <c r="M30" s="110">
        <f>SUM(D30:L30)</f>
        <v>6.2100615234375001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128.42316796875002</v>
      </c>
      <c r="E31" s="110"/>
      <c r="F31" s="110">
        <v>33.533484375</v>
      </c>
      <c r="G31" s="110"/>
      <c r="H31" s="110"/>
      <c r="I31" s="110"/>
      <c r="J31" s="110"/>
      <c r="K31" s="110"/>
      <c r="L31" s="381"/>
      <c r="M31" s="110">
        <f>SUM(D31:L31)</f>
        <v>161.95665234375002</v>
      </c>
      <c r="N31" s="26"/>
    </row>
    <row r="32" spans="1:16" s="14" customFormat="1" ht="18" customHeight="1">
      <c r="A32" s="29"/>
      <c r="B32" s="12" t="s">
        <v>329</v>
      </c>
      <c r="C32" s="200"/>
      <c r="D32" s="394">
        <f t="shared" ref="D32:L32" si="7">SUM(D33:D34)</f>
        <v>147.48867187499999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155.85</v>
      </c>
      <c r="I32" s="394">
        <f t="shared" si="7"/>
        <v>184.5896875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110">
        <f>SUM(D32:L32)</f>
        <v>487.92835937500001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1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147.48867187499999</v>
      </c>
      <c r="E34" s="110"/>
      <c r="F34" s="110"/>
      <c r="G34" s="110"/>
      <c r="H34" s="110">
        <v>155.85</v>
      </c>
      <c r="I34" s="110">
        <v>184.5896875</v>
      </c>
      <c r="J34" s="110"/>
      <c r="K34" s="110"/>
      <c r="L34" s="381"/>
      <c r="M34" s="110">
        <f>SUM(D34:L34)</f>
        <v>487.92835937500001</v>
      </c>
      <c r="N34" s="26"/>
    </row>
    <row r="35" spans="1:22" s="14" customFormat="1" ht="18" customHeight="1">
      <c r="A35" s="30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1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1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1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1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282.12190136718755</v>
      </c>
      <c r="E41" s="123">
        <f t="shared" si="11"/>
        <v>0</v>
      </c>
      <c r="F41" s="123">
        <f t="shared" si="11"/>
        <v>33.533484375</v>
      </c>
      <c r="G41" s="123">
        <f t="shared" si="11"/>
        <v>0</v>
      </c>
      <c r="H41" s="123">
        <f t="shared" si="11"/>
        <v>155.85</v>
      </c>
      <c r="I41" s="123">
        <f t="shared" si="11"/>
        <v>184.5896875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2">
        <f t="shared" si="9"/>
        <v>656.09507324218748</v>
      </c>
      <c r="N41" s="26"/>
    </row>
    <row r="42" spans="1:22" s="14" customFormat="1" ht="15">
      <c r="A42" s="12" t="s">
        <v>462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463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L9:L10"/>
    <mergeCell ref="M9:M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120" type="noConversion"/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zoomScale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12" sqref="O12"/>
    </sheetView>
  </sheetViews>
  <sheetFormatPr defaultRowHeight="12.75" zeroHeight="1"/>
  <cols>
    <col min="1" max="1" width="1.7109375" style="534" customWidth="1"/>
    <col min="2" max="2" width="1.7109375" style="584" customWidth="1"/>
    <col min="3" max="3" width="50.7109375" style="584" customWidth="1"/>
    <col min="4" max="8" width="16.7109375" style="585" customWidth="1"/>
    <col min="9" max="10" width="17.7109375" style="585" customWidth="1"/>
    <col min="11" max="11" width="16.7109375" style="585" customWidth="1"/>
    <col min="12" max="12" width="16.7109375" style="586" customWidth="1"/>
    <col min="13" max="13" width="1.7109375" style="585" customWidth="1"/>
    <col min="14" max="14" width="1.7109375" style="587" customWidth="1"/>
    <col min="15" max="16384" width="9.140625" style="534"/>
  </cols>
  <sheetData>
    <row r="1" spans="1:16" s="527" customFormat="1" ht="20.100000000000001" customHeight="1">
      <c r="B1" s="528" t="s">
        <v>384</v>
      </c>
      <c r="C1" s="529"/>
      <c r="D1" s="530"/>
      <c r="E1" s="530"/>
      <c r="F1" s="530"/>
      <c r="G1" s="530"/>
      <c r="H1" s="530"/>
      <c r="I1" s="530"/>
      <c r="J1" s="530"/>
      <c r="K1" s="530"/>
      <c r="L1" s="531"/>
      <c r="M1" s="530"/>
      <c r="N1" s="532"/>
    </row>
    <row r="2" spans="1:16" s="527" customFormat="1" ht="20.100000000000001" customHeight="1">
      <c r="B2" s="748" t="s">
        <v>385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533"/>
    </row>
    <row r="3" spans="1:16" s="527" customFormat="1" ht="20.100000000000001" customHeight="1">
      <c r="B3" s="748" t="s">
        <v>386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533"/>
    </row>
    <row r="4" spans="1:16" s="527" customFormat="1" ht="20.100000000000001" customHeight="1">
      <c r="B4" s="748" t="s">
        <v>466</v>
      </c>
      <c r="C4" s="748"/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533"/>
    </row>
    <row r="5" spans="1:16" s="527" customFormat="1" ht="20.100000000000001" customHeight="1">
      <c r="B5" s="748" t="s">
        <v>3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533"/>
    </row>
    <row r="6" spans="1:16" ht="47.25" customHeight="1">
      <c r="B6" s="535"/>
      <c r="C6" s="536"/>
      <c r="D6" s="750" t="s">
        <v>387</v>
      </c>
      <c r="E6" s="751"/>
      <c r="F6" s="751"/>
      <c r="G6" s="751"/>
      <c r="H6" s="751"/>
      <c r="I6" s="751"/>
      <c r="J6" s="751"/>
      <c r="K6" s="751"/>
      <c r="L6" s="751"/>
      <c r="M6" s="751"/>
      <c r="N6" s="537"/>
    </row>
    <row r="7" spans="1:16" s="538" customFormat="1" ht="50.1" customHeight="1">
      <c r="B7" s="539"/>
      <c r="C7" s="540"/>
      <c r="D7" s="796" t="s">
        <v>388</v>
      </c>
      <c r="E7" s="797"/>
      <c r="F7" s="787" t="s">
        <v>389</v>
      </c>
      <c r="G7" s="788"/>
      <c r="H7" s="788"/>
      <c r="I7" s="788"/>
      <c r="J7" s="788"/>
      <c r="K7" s="782" t="s">
        <v>390</v>
      </c>
      <c r="L7" s="790" t="s">
        <v>391</v>
      </c>
      <c r="M7" s="791"/>
      <c r="N7" s="542"/>
      <c r="O7" s="543"/>
      <c r="P7" s="543"/>
    </row>
    <row r="8" spans="1:16" s="544" customFormat="1" ht="30" customHeight="1">
      <c r="B8" s="545"/>
      <c r="C8" s="546" t="s">
        <v>4</v>
      </c>
      <c r="D8" s="780" t="s">
        <v>349</v>
      </c>
      <c r="E8" s="782" t="s">
        <v>392</v>
      </c>
      <c r="F8" s="784" t="s">
        <v>349</v>
      </c>
      <c r="G8" s="785"/>
      <c r="H8" s="784" t="s">
        <v>392</v>
      </c>
      <c r="I8" s="786"/>
      <c r="J8" s="786"/>
      <c r="K8" s="789"/>
      <c r="L8" s="792"/>
      <c r="M8" s="793"/>
      <c r="N8" s="547"/>
      <c r="O8" s="543"/>
    </row>
    <row r="9" spans="1:16" s="548" customFormat="1" ht="59.25" customHeight="1">
      <c r="B9" s="549"/>
      <c r="C9" s="550"/>
      <c r="D9" s="781"/>
      <c r="E9" s="783"/>
      <c r="F9" s="551" t="s">
        <v>393</v>
      </c>
      <c r="G9" s="551" t="s">
        <v>358</v>
      </c>
      <c r="H9" s="541" t="s">
        <v>394</v>
      </c>
      <c r="I9" s="541" t="s">
        <v>395</v>
      </c>
      <c r="J9" s="552" t="s">
        <v>358</v>
      </c>
      <c r="K9" s="783"/>
      <c r="L9" s="794"/>
      <c r="M9" s="795"/>
      <c r="N9" s="553"/>
      <c r="O9" s="554"/>
      <c r="P9" s="554"/>
    </row>
    <row r="10" spans="1:16" s="548" customFormat="1" ht="23.25" hidden="1" customHeight="1">
      <c r="B10" s="594"/>
      <c r="C10" s="595"/>
      <c r="D10" s="596" t="s">
        <v>407</v>
      </c>
      <c r="E10" s="596" t="s">
        <v>408</v>
      </c>
      <c r="F10" s="596" t="s">
        <v>409</v>
      </c>
      <c r="G10" s="596" t="s">
        <v>410</v>
      </c>
      <c r="H10" s="596" t="s">
        <v>411</v>
      </c>
      <c r="I10" s="596" t="s">
        <v>412</v>
      </c>
      <c r="J10" s="596" t="s">
        <v>413</v>
      </c>
      <c r="K10" s="596" t="s">
        <v>414</v>
      </c>
      <c r="L10" s="596" t="s">
        <v>415</v>
      </c>
      <c r="M10" s="588"/>
      <c r="N10" s="553"/>
      <c r="O10" s="554"/>
      <c r="P10" s="554"/>
    </row>
    <row r="11" spans="1:16" ht="30" customHeight="1">
      <c r="A11" s="555"/>
      <c r="B11" s="556"/>
      <c r="C11" s="557" t="s">
        <v>273</v>
      </c>
      <c r="D11" s="558"/>
      <c r="E11" s="558"/>
      <c r="F11" s="558"/>
      <c r="G11" s="558"/>
      <c r="H11" s="558"/>
      <c r="I11" s="558"/>
      <c r="J11" s="558"/>
      <c r="K11" s="558"/>
      <c r="L11" s="559"/>
      <c r="M11" s="560"/>
      <c r="N11" s="561"/>
      <c r="O11" s="554"/>
      <c r="P11" s="554"/>
    </row>
    <row r="12" spans="1:16" ht="15">
      <c r="A12" s="564"/>
      <c r="B12" s="556"/>
      <c r="C12" s="557" t="s">
        <v>331</v>
      </c>
      <c r="D12" s="604">
        <f>D13+D16+D17</f>
        <v>47393.167174050024</v>
      </c>
      <c r="E12" s="604">
        <f t="shared" ref="E12:K12" si="0">E13+E16+E17</f>
        <v>8894.8839889299943</v>
      </c>
      <c r="F12" s="604">
        <f t="shared" si="0"/>
        <v>28759.422704900026</v>
      </c>
      <c r="G12" s="604">
        <f t="shared" si="0"/>
        <v>282399.90973451099</v>
      </c>
      <c r="H12" s="604">
        <f t="shared" si="0"/>
        <v>14532.342722260008</v>
      </c>
      <c r="I12" s="604">
        <f t="shared" si="0"/>
        <v>42178.639779139987</v>
      </c>
      <c r="J12" s="604">
        <f t="shared" si="0"/>
        <v>0</v>
      </c>
      <c r="K12" s="604">
        <f t="shared" si="0"/>
        <v>202137.86418052658</v>
      </c>
      <c r="L12" s="609">
        <f t="shared" ref="L12:L62" si="1">+SUM(D12:K12)</f>
        <v>626296.23028431763</v>
      </c>
      <c r="M12" s="560"/>
      <c r="N12" s="561"/>
      <c r="O12" s="554"/>
      <c r="P12" s="554"/>
    </row>
    <row r="13" spans="1:16" ht="17.100000000000001" customHeight="1">
      <c r="B13" s="556"/>
      <c r="C13" s="562" t="s">
        <v>14</v>
      </c>
      <c r="D13" s="603">
        <f>D15+D14</f>
        <v>35873.736509549999</v>
      </c>
      <c r="E13" s="603">
        <f t="shared" ref="E13:K13" si="2">E15+E14</f>
        <v>8814.6861001699945</v>
      </c>
      <c r="F13" s="603">
        <f t="shared" si="2"/>
        <v>18383.01769114003</v>
      </c>
      <c r="G13" s="603">
        <f t="shared" si="2"/>
        <v>223079.02288584114</v>
      </c>
      <c r="H13" s="603">
        <f t="shared" si="2"/>
        <v>6549.1407652700027</v>
      </c>
      <c r="I13" s="603">
        <f t="shared" si="2"/>
        <v>29280.784537595006</v>
      </c>
      <c r="J13" s="603">
        <f t="shared" si="2"/>
        <v>0</v>
      </c>
      <c r="K13" s="603">
        <f t="shared" si="2"/>
        <v>57216.281389169933</v>
      </c>
      <c r="L13" s="610">
        <f t="shared" si="1"/>
        <v>379196.66987873608</v>
      </c>
      <c r="M13" s="560"/>
      <c r="N13" s="561"/>
      <c r="O13" s="564"/>
      <c r="P13" s="564"/>
    </row>
    <row r="14" spans="1:16" s="543" customFormat="1" ht="17.100000000000001" customHeight="1">
      <c r="B14" s="565"/>
      <c r="C14" s="566" t="s">
        <v>396</v>
      </c>
      <c r="D14" s="603">
        <f>C_out!C2</f>
        <v>470.75191047999982</v>
      </c>
      <c r="E14" s="603">
        <f>C_out!D2</f>
        <v>8809.6806326399947</v>
      </c>
      <c r="F14" s="603">
        <f>C_out!E2</f>
        <v>1587.2037022549985</v>
      </c>
      <c r="G14" s="603">
        <f>C_out!F2</f>
        <v>164306.39955758132</v>
      </c>
      <c r="H14" s="603">
        <f>C_out!G2</f>
        <v>580.69462523000038</v>
      </c>
      <c r="I14" s="603">
        <f>C_out!H2</f>
        <v>3555.4267123599984</v>
      </c>
      <c r="J14" s="603">
        <f>C_out!I2</f>
        <v>0</v>
      </c>
      <c r="K14" s="603">
        <f>C_out!J2</f>
        <v>40034.165244759926</v>
      </c>
      <c r="L14" s="599">
        <f t="shared" si="1"/>
        <v>219344.32238530627</v>
      </c>
      <c r="M14" s="560"/>
      <c r="N14" s="561"/>
      <c r="O14" s="564"/>
      <c r="P14" s="564"/>
    </row>
    <row r="15" spans="1:16" s="543" customFormat="1" ht="17.100000000000001" customHeight="1">
      <c r="B15" s="565"/>
      <c r="C15" s="566" t="s">
        <v>397</v>
      </c>
      <c r="D15" s="603">
        <f>C_out!C3</f>
        <v>35402.984599069998</v>
      </c>
      <c r="E15" s="603">
        <f>C_out!D3</f>
        <v>5.0054675299999998</v>
      </c>
      <c r="F15" s="603">
        <f>C_out!E3</f>
        <v>16795.813988885031</v>
      </c>
      <c r="G15" s="603">
        <f>C_out!F3</f>
        <v>58772.623328259819</v>
      </c>
      <c r="H15" s="603">
        <f>C_out!G3</f>
        <v>5968.4461400400023</v>
      </c>
      <c r="I15" s="603">
        <f>C_out!H3</f>
        <v>25725.357825235009</v>
      </c>
      <c r="J15" s="603">
        <f>C_out!I3</f>
        <v>0</v>
      </c>
      <c r="K15" s="603">
        <f>C_out!J3</f>
        <v>17182.116144410011</v>
      </c>
      <c r="L15" s="599">
        <f t="shared" si="1"/>
        <v>159852.34749342987</v>
      </c>
      <c r="M15" s="560"/>
      <c r="N15" s="561"/>
    </row>
    <row r="16" spans="1:16" s="543" customFormat="1" ht="17.100000000000001" customHeight="1">
      <c r="B16" s="567"/>
      <c r="C16" s="568" t="s">
        <v>17</v>
      </c>
      <c r="D16" s="603">
        <f>C_out!C4</f>
        <v>11519.128098780026</v>
      </c>
      <c r="E16" s="603">
        <f>C_out!D4</f>
        <v>80.197888759999998</v>
      </c>
      <c r="F16" s="603">
        <f>C_out!E4</f>
        <v>10376.405013759993</v>
      </c>
      <c r="G16" s="603">
        <f>C_out!F4</f>
        <v>55407.967028144856</v>
      </c>
      <c r="H16" s="603">
        <f>C_out!G4</f>
        <v>7983.2019569900058</v>
      </c>
      <c r="I16" s="603">
        <f>C_out!H4</f>
        <v>12897.855241544983</v>
      </c>
      <c r="J16" s="603">
        <f>C_out!I4</f>
        <v>0</v>
      </c>
      <c r="K16" s="603">
        <f>C_out!J4</f>
        <v>138142.46289219667</v>
      </c>
      <c r="L16" s="599">
        <f t="shared" si="1"/>
        <v>236407.21812017652</v>
      </c>
      <c r="M16" s="560"/>
      <c r="N16" s="561"/>
    </row>
    <row r="17" spans="2:16" s="554" customFormat="1" ht="17.100000000000001" customHeight="1">
      <c r="B17" s="567"/>
      <c r="C17" s="568" t="s">
        <v>18</v>
      </c>
      <c r="D17" s="603">
        <f>C_out!C5</f>
        <v>0.30256571999999998</v>
      </c>
      <c r="E17" s="603">
        <f>C_out!D5</f>
        <v>0</v>
      </c>
      <c r="F17" s="603">
        <f>C_out!E5</f>
        <v>0</v>
      </c>
      <c r="G17" s="603">
        <f>C_out!F5</f>
        <v>3912.9198205250004</v>
      </c>
      <c r="H17" s="603">
        <f>C_out!G5</f>
        <v>0</v>
      </c>
      <c r="I17" s="603">
        <f>C_out!H5</f>
        <v>0</v>
      </c>
      <c r="J17" s="603">
        <f>C_out!I5</f>
        <v>0</v>
      </c>
      <c r="K17" s="603">
        <f>C_out!J5</f>
        <v>6779.1198991599986</v>
      </c>
      <c r="L17" s="599">
        <f t="shared" si="1"/>
        <v>10692.342285404999</v>
      </c>
      <c r="M17" s="560"/>
      <c r="N17" s="561"/>
    </row>
    <row r="18" spans="2:16" s="589" customFormat="1" ht="17.100000000000001" customHeight="1">
      <c r="B18" s="565"/>
      <c r="C18" s="593" t="s">
        <v>332</v>
      </c>
      <c r="D18" s="606">
        <f>D19+D20</f>
        <v>0</v>
      </c>
      <c r="E18" s="606">
        <f t="shared" ref="E18:K18" si="3">E19+E20</f>
        <v>0</v>
      </c>
      <c r="F18" s="606">
        <f t="shared" si="3"/>
        <v>0</v>
      </c>
      <c r="G18" s="606">
        <f t="shared" si="3"/>
        <v>0</v>
      </c>
      <c r="H18" s="606">
        <f t="shared" si="3"/>
        <v>0</v>
      </c>
      <c r="I18" s="604">
        <f t="shared" si="3"/>
        <v>173639.59646897009</v>
      </c>
      <c r="J18" s="606">
        <f t="shared" si="3"/>
        <v>0</v>
      </c>
      <c r="K18" s="606">
        <f t="shared" si="3"/>
        <v>0</v>
      </c>
      <c r="L18" s="609">
        <f t="shared" si="1"/>
        <v>173639.59646897009</v>
      </c>
      <c r="M18" s="591"/>
      <c r="N18" s="592"/>
    </row>
    <row r="19" spans="2:16" s="589" customFormat="1" ht="17.100000000000001" customHeight="1">
      <c r="B19" s="565"/>
      <c r="C19" s="566" t="s">
        <v>396</v>
      </c>
      <c r="D19" s="600">
        <f>C_out!C6</f>
        <v>0</v>
      </c>
      <c r="E19" s="600"/>
      <c r="F19" s="600"/>
      <c r="G19" s="600"/>
      <c r="H19" s="600"/>
      <c r="I19" s="603">
        <f>C_out!K6</f>
        <v>173638.91280892008</v>
      </c>
      <c r="J19" s="600"/>
      <c r="K19" s="600"/>
      <c r="L19" s="599">
        <f t="shared" si="1"/>
        <v>173638.91280892008</v>
      </c>
      <c r="M19" s="591"/>
      <c r="N19" s="592"/>
    </row>
    <row r="20" spans="2:16" s="589" customFormat="1" ht="17.100000000000001" customHeight="1">
      <c r="B20" s="590"/>
      <c r="C20" s="566" t="s">
        <v>397</v>
      </c>
      <c r="D20" s="600"/>
      <c r="E20" s="600"/>
      <c r="F20" s="600"/>
      <c r="G20" s="600"/>
      <c r="H20" s="600"/>
      <c r="I20" s="603">
        <f>C_out!L6</f>
        <v>0.68366005000000007</v>
      </c>
      <c r="J20" s="600"/>
      <c r="K20" s="600"/>
      <c r="L20" s="599">
        <f t="shared" si="1"/>
        <v>0.68366005000000007</v>
      </c>
      <c r="M20" s="591"/>
      <c r="N20" s="592"/>
    </row>
    <row r="21" spans="2:16" s="554" customFormat="1" ht="15.75">
      <c r="B21" s="565"/>
      <c r="C21" s="569" t="s">
        <v>398</v>
      </c>
      <c r="D21" s="605">
        <f>D18+D12</f>
        <v>47393.167174050024</v>
      </c>
      <c r="E21" s="605">
        <f t="shared" ref="E21:K21" si="4">E18+E12</f>
        <v>8894.8839889299943</v>
      </c>
      <c r="F21" s="605">
        <f t="shared" si="4"/>
        <v>28759.422704900026</v>
      </c>
      <c r="G21" s="605">
        <f t="shared" si="4"/>
        <v>282399.90973451099</v>
      </c>
      <c r="H21" s="605">
        <f t="shared" si="4"/>
        <v>14532.342722260008</v>
      </c>
      <c r="I21" s="605">
        <f t="shared" si="4"/>
        <v>215818.23624811007</v>
      </c>
      <c r="J21" s="605">
        <f t="shared" si="4"/>
        <v>0</v>
      </c>
      <c r="K21" s="605">
        <f t="shared" si="4"/>
        <v>202137.86418052658</v>
      </c>
      <c r="L21" s="607">
        <f t="shared" si="1"/>
        <v>799935.82675328769</v>
      </c>
      <c r="M21" s="560"/>
      <c r="N21" s="561"/>
    </row>
    <row r="22" spans="2:16" s="564" customFormat="1" ht="30" customHeight="1">
      <c r="B22" s="556"/>
      <c r="C22" s="570" t="s">
        <v>399</v>
      </c>
      <c r="D22" s="563"/>
      <c r="E22" s="563"/>
      <c r="F22" s="563"/>
      <c r="G22" s="563"/>
      <c r="H22" s="563"/>
      <c r="I22" s="563"/>
      <c r="J22" s="563"/>
      <c r="K22" s="563"/>
      <c r="L22" s="559"/>
      <c r="M22" s="560"/>
      <c r="N22" s="561"/>
      <c r="O22" s="554"/>
      <c r="P22" s="554"/>
    </row>
    <row r="23" spans="2:16" s="564" customFormat="1" ht="15">
      <c r="B23" s="556"/>
      <c r="C23" s="557" t="s">
        <v>331</v>
      </c>
      <c r="D23" s="604">
        <f>D24+D27+D28</f>
        <v>649.60712951999983</v>
      </c>
      <c r="E23" s="604">
        <f t="shared" ref="E23:K23" si="5">E24+E27+E28</f>
        <v>0</v>
      </c>
      <c r="F23" s="604">
        <f t="shared" si="5"/>
        <v>196.394935465</v>
      </c>
      <c r="G23" s="604">
        <f t="shared" si="5"/>
        <v>4697.5627750799995</v>
      </c>
      <c r="H23" s="604">
        <f t="shared" si="5"/>
        <v>30.107673330000001</v>
      </c>
      <c r="I23" s="604">
        <f t="shared" si="5"/>
        <v>670.24145168500024</v>
      </c>
      <c r="J23" s="604">
        <f t="shared" si="5"/>
        <v>0</v>
      </c>
      <c r="K23" s="604">
        <f t="shared" si="5"/>
        <v>6807.1310708850187</v>
      </c>
      <c r="L23" s="609">
        <f t="shared" si="1"/>
        <v>13051.045035965017</v>
      </c>
      <c r="M23" s="560"/>
      <c r="N23" s="561"/>
      <c r="O23" s="554"/>
      <c r="P23" s="554"/>
    </row>
    <row r="24" spans="2:16" s="564" customFormat="1" ht="17.100000000000001" customHeight="1">
      <c r="B24" s="556"/>
      <c r="C24" s="569" t="s">
        <v>14</v>
      </c>
      <c r="D24" s="603">
        <f>D25+D26</f>
        <v>545.64743781999982</v>
      </c>
      <c r="E24" s="603">
        <f t="shared" ref="E24:K24" si="6">E25+E26</f>
        <v>0</v>
      </c>
      <c r="F24" s="603">
        <f t="shared" si="6"/>
        <v>58.436277585000006</v>
      </c>
      <c r="G24" s="603">
        <f t="shared" si="6"/>
        <v>1296.9712741999997</v>
      </c>
      <c r="H24" s="603">
        <f t="shared" si="6"/>
        <v>15.842405279999999</v>
      </c>
      <c r="I24" s="603">
        <f t="shared" si="6"/>
        <v>539.91353597000023</v>
      </c>
      <c r="J24" s="603">
        <f t="shared" si="6"/>
        <v>0</v>
      </c>
      <c r="K24" s="603">
        <f t="shared" si="6"/>
        <v>600.40467098499983</v>
      </c>
      <c r="L24" s="610">
        <f t="shared" si="1"/>
        <v>3057.2156018399996</v>
      </c>
      <c r="M24" s="560"/>
      <c r="N24" s="561"/>
    </row>
    <row r="25" spans="2:16" s="543" customFormat="1" ht="17.100000000000001" customHeight="1">
      <c r="B25" s="565"/>
      <c r="C25" s="566" t="s">
        <v>396</v>
      </c>
      <c r="D25" s="603">
        <f>C_out!C7</f>
        <v>11.0431781</v>
      </c>
      <c r="E25" s="603">
        <f>C_out!D7</f>
        <v>0</v>
      </c>
      <c r="F25" s="603">
        <f>C_out!E7</f>
        <v>7.1981266699999997</v>
      </c>
      <c r="G25" s="603">
        <f>C_out!F7</f>
        <v>178.19840935999997</v>
      </c>
      <c r="H25" s="603">
        <f>C_out!G7</f>
        <v>0</v>
      </c>
      <c r="I25" s="603">
        <f>C_out!H7</f>
        <v>26.23807110000001</v>
      </c>
      <c r="J25" s="603">
        <f>C_out!I7</f>
        <v>0</v>
      </c>
      <c r="K25" s="603">
        <f>C_out!J7</f>
        <v>44.692668590000011</v>
      </c>
      <c r="L25" s="599">
        <f t="shared" si="1"/>
        <v>267.37045381999997</v>
      </c>
      <c r="M25" s="560"/>
      <c r="N25" s="561"/>
      <c r="O25" s="564"/>
      <c r="P25" s="564"/>
    </row>
    <row r="26" spans="2:16" s="543" customFormat="1" ht="17.100000000000001" customHeight="1">
      <c r="B26" s="565"/>
      <c r="C26" s="566" t="s">
        <v>397</v>
      </c>
      <c r="D26" s="603">
        <f>C_out!C8</f>
        <v>534.60425971999985</v>
      </c>
      <c r="E26" s="603">
        <f>C_out!D8</f>
        <v>0</v>
      </c>
      <c r="F26" s="603">
        <f>C_out!E8</f>
        <v>51.238150915000006</v>
      </c>
      <c r="G26" s="603">
        <f>C_out!F8</f>
        <v>1118.7728648399998</v>
      </c>
      <c r="H26" s="603">
        <f>C_out!G8</f>
        <v>15.842405279999999</v>
      </c>
      <c r="I26" s="603">
        <f>C_out!H8</f>
        <v>513.67546487000027</v>
      </c>
      <c r="J26" s="603">
        <f>C_out!I8</f>
        <v>0</v>
      </c>
      <c r="K26" s="603">
        <f>C_out!J8</f>
        <v>555.71200239499979</v>
      </c>
      <c r="L26" s="599">
        <f t="shared" si="1"/>
        <v>2789.8451480199997</v>
      </c>
      <c r="M26" s="560"/>
      <c r="N26" s="561"/>
    </row>
    <row r="27" spans="2:16" s="554" customFormat="1" ht="17.100000000000001" customHeight="1">
      <c r="B27" s="567"/>
      <c r="C27" s="571" t="s">
        <v>17</v>
      </c>
      <c r="D27" s="603">
        <f>C_out!C9</f>
        <v>103.95969169999998</v>
      </c>
      <c r="E27" s="603">
        <f>C_out!D9</f>
        <v>0</v>
      </c>
      <c r="F27" s="603">
        <f>C_out!E9</f>
        <v>137.95865788</v>
      </c>
      <c r="G27" s="603">
        <f>C_out!F9</f>
        <v>3395.3146359899997</v>
      </c>
      <c r="H27" s="603">
        <f>C_out!G9</f>
        <v>14.265268050000001</v>
      </c>
      <c r="I27" s="603">
        <f>C_out!H9</f>
        <v>130.32791571500002</v>
      </c>
      <c r="J27" s="603">
        <f>C_out!I9</f>
        <v>0</v>
      </c>
      <c r="K27" s="603">
        <f>C_out!J9</f>
        <v>6127.8630916200191</v>
      </c>
      <c r="L27" s="599">
        <f t="shared" si="1"/>
        <v>9909.6892609550196</v>
      </c>
      <c r="M27" s="560"/>
      <c r="N27" s="561"/>
      <c r="O27" s="543"/>
      <c r="P27" s="543"/>
    </row>
    <row r="28" spans="2:16" s="554" customFormat="1" ht="17.100000000000001" customHeight="1">
      <c r="B28" s="567"/>
      <c r="C28" s="571" t="s">
        <v>18</v>
      </c>
      <c r="D28" s="603">
        <f>C_out!C10</f>
        <v>0</v>
      </c>
      <c r="E28" s="603">
        <f>C_out!D10</f>
        <v>0</v>
      </c>
      <c r="F28" s="603">
        <f>C_out!E10</f>
        <v>0</v>
      </c>
      <c r="G28" s="603">
        <f>C_out!F10</f>
        <v>5.2768648899999997</v>
      </c>
      <c r="H28" s="603">
        <f>C_out!G10</f>
        <v>0</v>
      </c>
      <c r="I28" s="603">
        <f>C_out!H10</f>
        <v>0</v>
      </c>
      <c r="J28" s="603">
        <f>C_out!I10</f>
        <v>0</v>
      </c>
      <c r="K28" s="603">
        <f>C_out!J10</f>
        <v>78.863308280000012</v>
      </c>
      <c r="L28" s="599">
        <f t="shared" si="1"/>
        <v>84.140173170000011</v>
      </c>
      <c r="M28" s="560"/>
      <c r="N28" s="561"/>
    </row>
    <row r="29" spans="2:16" s="554" customFormat="1" ht="15.75" customHeight="1">
      <c r="B29" s="565"/>
      <c r="C29" s="593" t="s">
        <v>332</v>
      </c>
      <c r="D29" s="606">
        <f>D30+D31</f>
        <v>0</v>
      </c>
      <c r="E29" s="606">
        <f t="shared" ref="E29:K29" si="7">E30+E31</f>
        <v>0</v>
      </c>
      <c r="F29" s="606">
        <f t="shared" si="7"/>
        <v>0</v>
      </c>
      <c r="G29" s="606">
        <f t="shared" si="7"/>
        <v>0</v>
      </c>
      <c r="H29" s="606">
        <f t="shared" si="7"/>
        <v>0</v>
      </c>
      <c r="I29" s="604">
        <f t="shared" si="7"/>
        <v>7720.7624230500387</v>
      </c>
      <c r="J29" s="606">
        <f t="shared" si="7"/>
        <v>0</v>
      </c>
      <c r="K29" s="606">
        <f t="shared" si="7"/>
        <v>0</v>
      </c>
      <c r="L29" s="609">
        <f t="shared" si="1"/>
        <v>7720.7624230500387</v>
      </c>
      <c r="M29" s="560"/>
      <c r="N29" s="561"/>
    </row>
    <row r="30" spans="2:16" s="554" customFormat="1" ht="17.100000000000001" customHeight="1">
      <c r="B30" s="565"/>
      <c r="C30" s="566" t="s">
        <v>396</v>
      </c>
      <c r="D30" s="600"/>
      <c r="E30" s="600"/>
      <c r="F30" s="600"/>
      <c r="G30" s="600"/>
      <c r="H30" s="600"/>
      <c r="I30" s="603">
        <f>C_out!K11</f>
        <v>7039.5553292300383</v>
      </c>
      <c r="J30" s="600"/>
      <c r="K30" s="600"/>
      <c r="L30" s="599">
        <f t="shared" si="1"/>
        <v>7039.5553292300383</v>
      </c>
      <c r="M30" s="560"/>
      <c r="N30" s="561"/>
    </row>
    <row r="31" spans="2:16" s="554" customFormat="1" ht="17.100000000000001" customHeight="1">
      <c r="B31" s="565"/>
      <c r="C31" s="566" t="s">
        <v>397</v>
      </c>
      <c r="D31" s="600"/>
      <c r="E31" s="600"/>
      <c r="F31" s="600"/>
      <c r="G31" s="600"/>
      <c r="H31" s="600"/>
      <c r="I31" s="603">
        <f>C_out!L11</f>
        <v>681.20709382000018</v>
      </c>
      <c r="J31" s="600"/>
      <c r="K31" s="600"/>
      <c r="L31" s="599">
        <f t="shared" si="1"/>
        <v>681.20709382000018</v>
      </c>
      <c r="M31" s="560"/>
      <c r="N31" s="561"/>
    </row>
    <row r="32" spans="2:16" s="554" customFormat="1" ht="15.75">
      <c r="B32" s="565"/>
      <c r="C32" s="569" t="s">
        <v>400</v>
      </c>
      <c r="D32" s="605">
        <f>D29+D23</f>
        <v>649.60712951999983</v>
      </c>
      <c r="E32" s="605">
        <f t="shared" ref="E32:K32" si="8">E29+E23</f>
        <v>0</v>
      </c>
      <c r="F32" s="605">
        <f t="shared" si="8"/>
        <v>196.394935465</v>
      </c>
      <c r="G32" s="605">
        <f t="shared" si="8"/>
        <v>4697.5627750799995</v>
      </c>
      <c r="H32" s="605">
        <f t="shared" si="8"/>
        <v>30.107673330000001</v>
      </c>
      <c r="I32" s="605">
        <f t="shared" si="8"/>
        <v>8391.0038747350391</v>
      </c>
      <c r="J32" s="605">
        <f t="shared" si="8"/>
        <v>0</v>
      </c>
      <c r="K32" s="605">
        <f t="shared" si="8"/>
        <v>6807.1310708850187</v>
      </c>
      <c r="L32" s="607">
        <f t="shared" si="1"/>
        <v>20771.807459015057</v>
      </c>
      <c r="M32" s="560"/>
      <c r="N32" s="561"/>
    </row>
    <row r="33" spans="2:16" s="564" customFormat="1" ht="30" customHeight="1">
      <c r="B33" s="556"/>
      <c r="C33" s="570" t="s">
        <v>401</v>
      </c>
      <c r="D33" s="598"/>
      <c r="E33" s="598"/>
      <c r="F33" s="598"/>
      <c r="G33" s="598"/>
      <c r="H33" s="598"/>
      <c r="I33" s="598"/>
      <c r="J33" s="598"/>
      <c r="K33" s="598"/>
      <c r="L33" s="599"/>
      <c r="M33" s="560"/>
      <c r="N33" s="561"/>
      <c r="O33" s="554"/>
      <c r="P33" s="554"/>
    </row>
    <row r="34" spans="2:16" s="564" customFormat="1" ht="15">
      <c r="B34" s="556"/>
      <c r="C34" s="557" t="s">
        <v>331</v>
      </c>
      <c r="D34" s="604">
        <f>D35+D38+D39</f>
        <v>43044.762750640002</v>
      </c>
      <c r="E34" s="604">
        <f t="shared" ref="E34:K34" si="9">E35+E38+E39</f>
        <v>2714.6946410199994</v>
      </c>
      <c r="F34" s="604">
        <f t="shared" si="9"/>
        <v>16309.286435120006</v>
      </c>
      <c r="G34" s="604">
        <f t="shared" si="9"/>
        <v>415460.08008416952</v>
      </c>
      <c r="H34" s="604">
        <f t="shared" si="9"/>
        <v>0</v>
      </c>
      <c r="I34" s="604">
        <f t="shared" si="9"/>
        <v>1303.9262050849998</v>
      </c>
      <c r="J34" s="604">
        <f t="shared" si="9"/>
        <v>0</v>
      </c>
      <c r="K34" s="604">
        <f t="shared" si="9"/>
        <v>120154.86333368949</v>
      </c>
      <c r="L34" s="609">
        <f t="shared" si="1"/>
        <v>598987.61344972404</v>
      </c>
      <c r="M34" s="560"/>
      <c r="N34" s="561"/>
      <c r="O34" s="554"/>
      <c r="P34" s="554"/>
    </row>
    <row r="35" spans="2:16" s="564" customFormat="1" ht="17.100000000000001" customHeight="1">
      <c r="B35" s="556"/>
      <c r="C35" s="569" t="s">
        <v>14</v>
      </c>
      <c r="D35" s="603">
        <f>D36+D37</f>
        <v>39770.43763814</v>
      </c>
      <c r="E35" s="603">
        <f t="shared" ref="E35:K35" si="10">E36+E37</f>
        <v>2500.6884150499995</v>
      </c>
      <c r="F35" s="603">
        <f t="shared" si="10"/>
        <v>13178.166617640007</v>
      </c>
      <c r="G35" s="603">
        <f t="shared" si="10"/>
        <v>278471.43014744925</v>
      </c>
      <c r="H35" s="603">
        <f t="shared" si="10"/>
        <v>0</v>
      </c>
      <c r="I35" s="603">
        <f t="shared" si="10"/>
        <v>634.15904023499979</v>
      </c>
      <c r="J35" s="603">
        <f t="shared" si="10"/>
        <v>0</v>
      </c>
      <c r="K35" s="603">
        <f t="shared" si="10"/>
        <v>33946.226948175063</v>
      </c>
      <c r="L35" s="610">
        <f t="shared" si="1"/>
        <v>368501.10880668933</v>
      </c>
      <c r="M35" s="560"/>
      <c r="N35" s="561"/>
      <c r="O35" s="554"/>
      <c r="P35" s="554"/>
    </row>
    <row r="36" spans="2:16" s="543" customFormat="1" ht="17.100000000000001" customHeight="1">
      <c r="B36" s="565"/>
      <c r="C36" s="566" t="s">
        <v>396</v>
      </c>
      <c r="D36" s="603">
        <f>C_out!C12</f>
        <v>191.03431856999998</v>
      </c>
      <c r="E36" s="603">
        <f>C_out!D12</f>
        <v>2450.7975556699994</v>
      </c>
      <c r="F36" s="603">
        <f>C_out!E12</f>
        <v>588.10853097000017</v>
      </c>
      <c r="G36" s="603">
        <f>C_out!F12</f>
        <v>156273.89989060943</v>
      </c>
      <c r="H36" s="603">
        <f>C_out!G12</f>
        <v>0</v>
      </c>
      <c r="I36" s="603">
        <f>C_out!H12</f>
        <v>461.41696406499983</v>
      </c>
      <c r="J36" s="603">
        <f>C_out!I12</f>
        <v>0</v>
      </c>
      <c r="K36" s="603">
        <f>C_out!J12</f>
        <v>25352.342603255063</v>
      </c>
      <c r="L36" s="599">
        <f t="shared" si="1"/>
        <v>185317.59986313948</v>
      </c>
      <c r="M36" s="560"/>
      <c r="N36" s="561"/>
      <c r="O36" s="554"/>
      <c r="P36" s="554"/>
    </row>
    <row r="37" spans="2:16" s="543" customFormat="1" ht="17.100000000000001" customHeight="1">
      <c r="B37" s="565"/>
      <c r="C37" s="566" t="s">
        <v>397</v>
      </c>
      <c r="D37" s="603">
        <f>C_out!C13</f>
        <v>39579.403319570003</v>
      </c>
      <c r="E37" s="603">
        <f>C_out!D13</f>
        <v>49.890859379999995</v>
      </c>
      <c r="F37" s="603">
        <f>C_out!E13</f>
        <v>12590.058086670007</v>
      </c>
      <c r="G37" s="603">
        <f>C_out!F13</f>
        <v>122197.53025683979</v>
      </c>
      <c r="H37" s="603">
        <f>C_out!G13</f>
        <v>0</v>
      </c>
      <c r="I37" s="603">
        <f>C_out!H13</f>
        <v>172.74207616999999</v>
      </c>
      <c r="J37" s="603">
        <f>C_out!I13</f>
        <v>0</v>
      </c>
      <c r="K37" s="603">
        <f>C_out!J13</f>
        <v>8593.8843449200012</v>
      </c>
      <c r="L37" s="599">
        <f t="shared" si="1"/>
        <v>183183.50894354976</v>
      </c>
      <c r="M37" s="560"/>
      <c r="N37" s="561"/>
    </row>
    <row r="38" spans="2:16" s="554" customFormat="1" ht="17.100000000000001" customHeight="1">
      <c r="B38" s="567"/>
      <c r="C38" s="571" t="s">
        <v>17</v>
      </c>
      <c r="D38" s="603">
        <f>C_out!C14</f>
        <v>3274.3251125000015</v>
      </c>
      <c r="E38" s="603">
        <f>C_out!D14</f>
        <v>214.00622596999997</v>
      </c>
      <c r="F38" s="603">
        <f>C_out!E14</f>
        <v>3131.1198174799997</v>
      </c>
      <c r="G38" s="603">
        <f>C_out!F14</f>
        <v>135636.18107344027</v>
      </c>
      <c r="H38" s="603">
        <f>C_out!G14</f>
        <v>0</v>
      </c>
      <c r="I38" s="603">
        <f>C_out!H14</f>
        <v>669.76716485000009</v>
      </c>
      <c r="J38" s="603">
        <f>C_out!I14</f>
        <v>0</v>
      </c>
      <c r="K38" s="603">
        <f>C_out!J14</f>
        <v>53389.477921494406</v>
      </c>
      <c r="L38" s="599">
        <f t="shared" si="1"/>
        <v>196314.87731573466</v>
      </c>
      <c r="M38" s="560"/>
      <c r="N38" s="561"/>
      <c r="O38" s="543"/>
      <c r="P38" s="543"/>
    </row>
    <row r="39" spans="2:16" s="554" customFormat="1" ht="17.100000000000001" customHeight="1">
      <c r="B39" s="567"/>
      <c r="C39" s="571" t="s">
        <v>18</v>
      </c>
      <c r="D39" s="603">
        <f>C_out!C15</f>
        <v>0</v>
      </c>
      <c r="E39" s="603">
        <f>C_out!D15</f>
        <v>0</v>
      </c>
      <c r="F39" s="603">
        <f>C_out!E15</f>
        <v>0</v>
      </c>
      <c r="G39" s="603">
        <f>C_out!F15</f>
        <v>1352.4688632800001</v>
      </c>
      <c r="H39" s="603">
        <f>C_out!G15</f>
        <v>0</v>
      </c>
      <c r="I39" s="603">
        <f>C_out!H15</f>
        <v>0</v>
      </c>
      <c r="J39" s="603">
        <f>C_out!I15</f>
        <v>0</v>
      </c>
      <c r="K39" s="603">
        <f>C_out!J15</f>
        <v>32819.158464020009</v>
      </c>
      <c r="L39" s="599">
        <f t="shared" si="1"/>
        <v>34171.627327300012</v>
      </c>
      <c r="M39" s="560"/>
      <c r="N39" s="561"/>
    </row>
    <row r="40" spans="2:16" s="554" customFormat="1" ht="17.100000000000001" customHeight="1">
      <c r="B40" s="565"/>
      <c r="C40" s="593" t="s">
        <v>332</v>
      </c>
      <c r="D40" s="606">
        <f>D41+D42</f>
        <v>0</v>
      </c>
      <c r="E40" s="606">
        <f t="shared" ref="E40:K40" si="11">E41+E42</f>
        <v>0</v>
      </c>
      <c r="F40" s="606">
        <f t="shared" si="11"/>
        <v>0</v>
      </c>
      <c r="G40" s="606">
        <f t="shared" si="11"/>
        <v>0</v>
      </c>
      <c r="H40" s="606">
        <f t="shared" si="11"/>
        <v>0</v>
      </c>
      <c r="I40" s="604">
        <f t="shared" si="11"/>
        <v>164708.80355141006</v>
      </c>
      <c r="J40" s="606">
        <f t="shared" si="11"/>
        <v>0</v>
      </c>
      <c r="K40" s="606">
        <f t="shared" si="11"/>
        <v>0</v>
      </c>
      <c r="L40" s="609">
        <f t="shared" si="1"/>
        <v>164708.80355141006</v>
      </c>
      <c r="M40" s="560"/>
      <c r="N40" s="561"/>
    </row>
    <row r="41" spans="2:16" s="554" customFormat="1" ht="17.100000000000001" customHeight="1">
      <c r="B41" s="565"/>
      <c r="C41" s="566" t="s">
        <v>396</v>
      </c>
      <c r="D41" s="600"/>
      <c r="E41" s="600"/>
      <c r="F41" s="600"/>
      <c r="G41" s="600"/>
      <c r="H41" s="600"/>
      <c r="I41" s="603">
        <f>C_out!K16</f>
        <v>164708.80355141006</v>
      </c>
      <c r="J41" s="600"/>
      <c r="K41" s="600"/>
      <c r="L41" s="599">
        <f t="shared" si="1"/>
        <v>164708.80355141006</v>
      </c>
      <c r="M41" s="560"/>
      <c r="N41" s="561"/>
    </row>
    <row r="42" spans="2:16" s="554" customFormat="1" ht="17.100000000000001" customHeight="1">
      <c r="B42" s="565"/>
      <c r="C42" s="566" t="s">
        <v>397</v>
      </c>
      <c r="D42" s="600"/>
      <c r="E42" s="600"/>
      <c r="F42" s="600"/>
      <c r="G42" s="600"/>
      <c r="H42" s="600"/>
      <c r="I42" s="603">
        <f>C_out!L16</f>
        <v>0</v>
      </c>
      <c r="J42" s="600"/>
      <c r="K42" s="600"/>
      <c r="L42" s="599">
        <f t="shared" si="1"/>
        <v>0</v>
      </c>
      <c r="M42" s="560"/>
      <c r="N42" s="561"/>
    </row>
    <row r="43" spans="2:16" s="554" customFormat="1" ht="15.75">
      <c r="B43" s="565"/>
      <c r="C43" s="569" t="s">
        <v>402</v>
      </c>
      <c r="D43" s="605">
        <f>D40+D34</f>
        <v>43044.762750640002</v>
      </c>
      <c r="E43" s="605">
        <f t="shared" ref="E43:K43" si="12">E40+E34</f>
        <v>2714.6946410199994</v>
      </c>
      <c r="F43" s="605">
        <f t="shared" si="12"/>
        <v>16309.286435120006</v>
      </c>
      <c r="G43" s="605">
        <f t="shared" si="12"/>
        <v>415460.08008416952</v>
      </c>
      <c r="H43" s="605">
        <f t="shared" si="12"/>
        <v>0</v>
      </c>
      <c r="I43" s="605">
        <f t="shared" si="12"/>
        <v>166012.72975649507</v>
      </c>
      <c r="J43" s="605">
        <f t="shared" si="12"/>
        <v>0</v>
      </c>
      <c r="K43" s="605">
        <f t="shared" si="12"/>
        <v>120154.86333368949</v>
      </c>
      <c r="L43" s="607">
        <f t="shared" si="1"/>
        <v>763696.41700113413</v>
      </c>
      <c r="M43" s="560"/>
      <c r="N43" s="561"/>
    </row>
    <row r="44" spans="2:16" s="554" customFormat="1" ht="30" hidden="1" customHeight="1">
      <c r="B44" s="567"/>
      <c r="C44" s="572" t="s">
        <v>403</v>
      </c>
      <c r="D44" s="597"/>
      <c r="E44" s="597"/>
      <c r="F44" s="597"/>
      <c r="G44" s="597"/>
      <c r="H44" s="597"/>
      <c r="I44" s="597"/>
      <c r="J44" s="597"/>
      <c r="K44" s="597"/>
      <c r="L44" s="599"/>
      <c r="M44" s="560"/>
      <c r="N44" s="561"/>
    </row>
    <row r="45" spans="2:16" s="554" customFormat="1" ht="17.100000000000001" hidden="1" customHeight="1">
      <c r="B45" s="567"/>
      <c r="C45" s="571" t="s">
        <v>14</v>
      </c>
      <c r="D45" s="597"/>
      <c r="E45" s="597"/>
      <c r="F45" s="597"/>
      <c r="G45" s="597"/>
      <c r="H45" s="597"/>
      <c r="I45" s="597"/>
      <c r="J45" s="597"/>
      <c r="K45" s="597"/>
      <c r="L45" s="599">
        <f t="shared" si="1"/>
        <v>0</v>
      </c>
      <c r="M45" s="560"/>
      <c r="N45" s="561"/>
      <c r="O45" s="564"/>
      <c r="P45" s="564"/>
    </row>
    <row r="46" spans="2:16" s="543" customFormat="1" ht="17.100000000000001" hidden="1" customHeight="1">
      <c r="B46" s="567"/>
      <c r="C46" s="573" t="s">
        <v>396</v>
      </c>
      <c r="D46" s="597"/>
      <c r="E46" s="597"/>
      <c r="F46" s="597"/>
      <c r="G46" s="597"/>
      <c r="H46" s="597"/>
      <c r="I46" s="597"/>
      <c r="J46" s="597"/>
      <c r="K46" s="597"/>
      <c r="L46" s="599">
        <f t="shared" si="1"/>
        <v>0</v>
      </c>
      <c r="M46" s="560"/>
      <c r="N46" s="561"/>
      <c r="O46" s="564"/>
      <c r="P46" s="564"/>
    </row>
    <row r="47" spans="2:16" s="543" customFormat="1" ht="17.100000000000001" hidden="1" customHeight="1">
      <c r="B47" s="567"/>
      <c r="C47" s="573" t="s">
        <v>397</v>
      </c>
      <c r="D47" s="597"/>
      <c r="E47" s="597"/>
      <c r="F47" s="597"/>
      <c r="G47" s="597"/>
      <c r="H47" s="597"/>
      <c r="I47" s="597"/>
      <c r="J47" s="597"/>
      <c r="K47" s="597"/>
      <c r="L47" s="599">
        <f t="shared" si="1"/>
        <v>0</v>
      </c>
      <c r="M47" s="560"/>
      <c r="N47" s="561"/>
    </row>
    <row r="48" spans="2:16" s="554" customFormat="1" ht="17.100000000000001" hidden="1" customHeight="1">
      <c r="B48" s="567"/>
      <c r="C48" s="571" t="s">
        <v>17</v>
      </c>
      <c r="D48" s="597"/>
      <c r="E48" s="597"/>
      <c r="F48" s="597"/>
      <c r="G48" s="597"/>
      <c r="H48" s="597"/>
      <c r="I48" s="597"/>
      <c r="J48" s="597"/>
      <c r="K48" s="597"/>
      <c r="L48" s="599">
        <f t="shared" si="1"/>
        <v>0</v>
      </c>
      <c r="M48" s="560"/>
      <c r="N48" s="561"/>
      <c r="O48" s="543"/>
      <c r="P48" s="543"/>
    </row>
    <row r="49" spans="2:16" s="554" customFormat="1" ht="17.100000000000001" hidden="1" customHeight="1">
      <c r="B49" s="567"/>
      <c r="C49" s="571" t="s">
        <v>18</v>
      </c>
      <c r="D49" s="597"/>
      <c r="E49" s="597"/>
      <c r="F49" s="597"/>
      <c r="G49" s="597"/>
      <c r="H49" s="597"/>
      <c r="I49" s="597"/>
      <c r="J49" s="597"/>
      <c r="K49" s="597"/>
      <c r="L49" s="599">
        <f t="shared" si="1"/>
        <v>0</v>
      </c>
      <c r="M49" s="560"/>
      <c r="N49" s="561"/>
    </row>
    <row r="50" spans="2:16" s="554" customFormat="1" ht="30" hidden="1" customHeight="1">
      <c r="B50" s="567"/>
      <c r="C50" s="571" t="s">
        <v>404</v>
      </c>
      <c r="D50" s="598">
        <f t="shared" ref="D50:I50" si="13">+D45+D48+D49</f>
        <v>0</v>
      </c>
      <c r="E50" s="598">
        <f t="shared" si="13"/>
        <v>0</v>
      </c>
      <c r="F50" s="598">
        <f t="shared" si="13"/>
        <v>0</v>
      </c>
      <c r="G50" s="598">
        <f t="shared" si="13"/>
        <v>0</v>
      </c>
      <c r="H50" s="598">
        <f t="shared" si="13"/>
        <v>0</v>
      </c>
      <c r="I50" s="598">
        <f t="shared" si="13"/>
        <v>0</v>
      </c>
      <c r="J50" s="598">
        <f>+J45+J48+J49</f>
        <v>0</v>
      </c>
      <c r="K50" s="598">
        <f>+K45+K48+K49</f>
        <v>0</v>
      </c>
      <c r="L50" s="599">
        <f t="shared" si="1"/>
        <v>0</v>
      </c>
      <c r="M50" s="560"/>
      <c r="N50" s="561"/>
    </row>
    <row r="51" spans="2:16" s="564" customFormat="1" ht="30" customHeight="1">
      <c r="B51" s="556"/>
      <c r="C51" s="570" t="s">
        <v>405</v>
      </c>
      <c r="D51" s="597"/>
      <c r="E51" s="597"/>
      <c r="F51" s="597"/>
      <c r="G51" s="597"/>
      <c r="H51" s="597"/>
      <c r="I51" s="597"/>
      <c r="J51" s="597"/>
      <c r="K51" s="597"/>
      <c r="L51" s="599"/>
      <c r="M51" s="560"/>
      <c r="N51" s="561"/>
      <c r="O51" s="554"/>
      <c r="P51" s="554"/>
    </row>
    <row r="52" spans="2:16" s="564" customFormat="1" ht="15">
      <c r="B52" s="556"/>
      <c r="C52" s="557" t="s">
        <v>331</v>
      </c>
      <c r="D52" s="604">
        <f>D53+D56+D57</f>
        <v>141.05705308</v>
      </c>
      <c r="E52" s="604">
        <f t="shared" ref="E52:K52" si="14">E53+E56+E57</f>
        <v>0</v>
      </c>
      <c r="F52" s="604">
        <f t="shared" si="14"/>
        <v>8.2749630700000001</v>
      </c>
      <c r="G52" s="604">
        <f t="shared" si="14"/>
        <v>1493.10149684</v>
      </c>
      <c r="H52" s="604">
        <f t="shared" si="14"/>
        <v>0</v>
      </c>
      <c r="I52" s="604">
        <f t="shared" si="14"/>
        <v>0</v>
      </c>
      <c r="J52" s="604">
        <f t="shared" si="14"/>
        <v>0</v>
      </c>
      <c r="K52" s="604">
        <f t="shared" si="14"/>
        <v>2834.1911728399991</v>
      </c>
      <c r="L52" s="609">
        <f t="shared" si="1"/>
        <v>4476.6246858299992</v>
      </c>
      <c r="M52" s="560"/>
      <c r="N52" s="561"/>
      <c r="O52" s="554"/>
      <c r="P52" s="554"/>
    </row>
    <row r="53" spans="2:16" s="564" customFormat="1" ht="17.100000000000001" customHeight="1">
      <c r="B53" s="556"/>
      <c r="C53" s="569" t="s">
        <v>14</v>
      </c>
      <c r="D53" s="603">
        <f>D54+D55</f>
        <v>71.791479850000002</v>
      </c>
      <c r="E53" s="603">
        <f t="shared" ref="E53:K53" si="15">E54+E55</f>
        <v>0</v>
      </c>
      <c r="F53" s="603">
        <f t="shared" si="15"/>
        <v>0</v>
      </c>
      <c r="G53" s="603">
        <f t="shared" si="15"/>
        <v>1150.11587184</v>
      </c>
      <c r="H53" s="603">
        <f t="shared" si="15"/>
        <v>0</v>
      </c>
      <c r="I53" s="603">
        <f t="shared" si="15"/>
        <v>0</v>
      </c>
      <c r="J53" s="603">
        <f t="shared" si="15"/>
        <v>0</v>
      </c>
      <c r="K53" s="603">
        <f t="shared" si="15"/>
        <v>246.80097827</v>
      </c>
      <c r="L53" s="610">
        <f t="shared" si="1"/>
        <v>1468.7083299600001</v>
      </c>
      <c r="M53" s="560"/>
      <c r="N53" s="561"/>
      <c r="O53" s="574"/>
      <c r="P53" s="574"/>
    </row>
    <row r="54" spans="2:16" s="543" customFormat="1" ht="17.100000000000001" customHeight="1">
      <c r="B54" s="565"/>
      <c r="C54" s="566" t="s">
        <v>396</v>
      </c>
      <c r="D54" s="603">
        <f>C_out!C17</f>
        <v>0</v>
      </c>
      <c r="E54" s="603">
        <f>C_out!D17</f>
        <v>0</v>
      </c>
      <c r="F54" s="603">
        <f>C_out!E17</f>
        <v>0</v>
      </c>
      <c r="G54" s="603">
        <f>C_out!F17</f>
        <v>0</v>
      </c>
      <c r="H54" s="603">
        <f>C_out!G17</f>
        <v>0</v>
      </c>
      <c r="I54" s="603">
        <f>C_out!H17</f>
        <v>0</v>
      </c>
      <c r="J54" s="603">
        <f>C_out!I17</f>
        <v>0</v>
      </c>
      <c r="K54" s="603">
        <f>C_out!J17</f>
        <v>0</v>
      </c>
      <c r="L54" s="599">
        <f t="shared" si="1"/>
        <v>0</v>
      </c>
      <c r="M54" s="560"/>
      <c r="N54" s="561"/>
      <c r="O54" s="574"/>
      <c r="P54" s="574"/>
    </row>
    <row r="55" spans="2:16" s="543" customFormat="1" ht="17.100000000000001" customHeight="1">
      <c r="B55" s="565"/>
      <c r="C55" s="566" t="s">
        <v>397</v>
      </c>
      <c r="D55" s="603">
        <f>C_out!C18</f>
        <v>71.791479850000002</v>
      </c>
      <c r="E55" s="603">
        <f>C_out!D18</f>
        <v>0</v>
      </c>
      <c r="F55" s="603">
        <f>C_out!E18</f>
        <v>0</v>
      </c>
      <c r="G55" s="603">
        <f>C_out!F18</f>
        <v>1150.11587184</v>
      </c>
      <c r="H55" s="603">
        <f>C_out!G18</f>
        <v>0</v>
      </c>
      <c r="I55" s="603">
        <f>C_out!H18</f>
        <v>0</v>
      </c>
      <c r="J55" s="603">
        <f>C_out!I18</f>
        <v>0</v>
      </c>
      <c r="K55" s="603">
        <f>C_out!J18</f>
        <v>246.80097827</v>
      </c>
      <c r="L55" s="599">
        <f t="shared" si="1"/>
        <v>1468.7083299600001</v>
      </c>
      <c r="M55" s="560"/>
      <c r="N55" s="561"/>
      <c r="O55" s="575"/>
      <c r="P55" s="575"/>
    </row>
    <row r="56" spans="2:16" s="554" customFormat="1" ht="17.100000000000001" customHeight="1">
      <c r="B56" s="567"/>
      <c r="C56" s="571" t="s">
        <v>17</v>
      </c>
      <c r="D56" s="603">
        <f>C_out!C19</f>
        <v>5.0174079599999999</v>
      </c>
      <c r="E56" s="603">
        <f>C_out!D19</f>
        <v>0</v>
      </c>
      <c r="F56" s="603">
        <f>C_out!E19</f>
        <v>8.2749630700000001</v>
      </c>
      <c r="G56" s="603">
        <f>C_out!F19</f>
        <v>342.98562500000003</v>
      </c>
      <c r="H56" s="603">
        <f>C_out!G19</f>
        <v>0</v>
      </c>
      <c r="I56" s="603">
        <f>C_out!H19</f>
        <v>0</v>
      </c>
      <c r="J56" s="603">
        <f>C_out!I19</f>
        <v>0</v>
      </c>
      <c r="K56" s="603">
        <f>C_out!J19</f>
        <v>2584.8642879499989</v>
      </c>
      <c r="L56" s="599">
        <f t="shared" si="1"/>
        <v>2941.1422839799989</v>
      </c>
      <c r="M56" s="560"/>
      <c r="N56" s="561"/>
      <c r="O56" s="534"/>
      <c r="P56" s="534"/>
    </row>
    <row r="57" spans="2:16" s="554" customFormat="1" ht="17.100000000000001" customHeight="1">
      <c r="B57" s="567"/>
      <c r="C57" s="571" t="s">
        <v>18</v>
      </c>
      <c r="D57" s="597">
        <f>C_out!C20</f>
        <v>64.248165270000001</v>
      </c>
      <c r="E57" s="603">
        <f>C_out!D20</f>
        <v>0</v>
      </c>
      <c r="F57" s="603">
        <f>C_out!E20</f>
        <v>0</v>
      </c>
      <c r="G57" s="603">
        <f>C_out!F20</f>
        <v>0</v>
      </c>
      <c r="H57" s="603">
        <f>C_out!G20</f>
        <v>0</v>
      </c>
      <c r="I57" s="603">
        <f>C_out!H20</f>
        <v>0</v>
      </c>
      <c r="J57" s="603">
        <f>C_out!I20</f>
        <v>0</v>
      </c>
      <c r="K57" s="603">
        <f>C_out!J20</f>
        <v>2.5259066200000002</v>
      </c>
      <c r="L57" s="599">
        <f t="shared" si="1"/>
        <v>66.774071890000002</v>
      </c>
      <c r="M57" s="560"/>
      <c r="N57" s="561"/>
      <c r="O57" s="534"/>
      <c r="P57" s="534"/>
    </row>
    <row r="58" spans="2:16" s="554" customFormat="1" ht="17.100000000000001" customHeight="1">
      <c r="B58" s="565"/>
      <c r="C58" s="593" t="s">
        <v>332</v>
      </c>
      <c r="D58" s="606">
        <f>D59+D60</f>
        <v>0</v>
      </c>
      <c r="E58" s="606">
        <f t="shared" ref="E58:K58" si="16">E59+E60</f>
        <v>0</v>
      </c>
      <c r="F58" s="606">
        <f t="shared" si="16"/>
        <v>0</v>
      </c>
      <c r="G58" s="606">
        <f t="shared" si="16"/>
        <v>0</v>
      </c>
      <c r="H58" s="606">
        <f t="shared" si="16"/>
        <v>0</v>
      </c>
      <c r="I58" s="604">
        <f t="shared" si="16"/>
        <v>171.11983931999998</v>
      </c>
      <c r="J58" s="606">
        <f t="shared" si="16"/>
        <v>0</v>
      </c>
      <c r="K58" s="604">
        <f t="shared" si="16"/>
        <v>0</v>
      </c>
      <c r="L58" s="609">
        <f t="shared" si="1"/>
        <v>171.11983931999998</v>
      </c>
      <c r="M58" s="560"/>
      <c r="N58" s="561"/>
      <c r="O58" s="534"/>
      <c r="P58" s="534"/>
    </row>
    <row r="59" spans="2:16" s="554" customFormat="1" ht="17.100000000000001" customHeight="1">
      <c r="B59" s="565"/>
      <c r="C59" s="566" t="s">
        <v>396</v>
      </c>
      <c r="D59" s="600"/>
      <c r="E59" s="600"/>
      <c r="F59" s="600"/>
      <c r="G59" s="600"/>
      <c r="H59" s="600"/>
      <c r="I59" s="603">
        <f>C_out!K21+C_out!J21</f>
        <v>171.11983931999998</v>
      </c>
      <c r="J59" s="600"/>
      <c r="K59" s="597"/>
      <c r="L59" s="599">
        <f t="shared" si="1"/>
        <v>171.11983931999998</v>
      </c>
      <c r="M59" s="560"/>
      <c r="N59" s="561"/>
      <c r="O59" s="534"/>
      <c r="P59" s="534"/>
    </row>
    <row r="60" spans="2:16" s="554" customFormat="1" ht="17.100000000000001" customHeight="1">
      <c r="B60" s="565"/>
      <c r="C60" s="566" t="s">
        <v>397</v>
      </c>
      <c r="D60" s="600"/>
      <c r="E60" s="600"/>
      <c r="F60" s="600"/>
      <c r="G60" s="600"/>
      <c r="H60" s="600"/>
      <c r="I60" s="603">
        <f>C_out!L20</f>
        <v>0</v>
      </c>
      <c r="J60" s="600"/>
      <c r="K60" s="597"/>
      <c r="L60" s="599">
        <f t="shared" si="1"/>
        <v>0</v>
      </c>
      <c r="M60" s="560"/>
      <c r="N60" s="561"/>
      <c r="O60" s="534"/>
      <c r="P60" s="534"/>
    </row>
    <row r="61" spans="2:16" s="554" customFormat="1" ht="15.75">
      <c r="B61" s="565"/>
      <c r="C61" s="569" t="s">
        <v>32</v>
      </c>
      <c r="D61" s="605">
        <f>D58+D52</f>
        <v>141.05705308</v>
      </c>
      <c r="E61" s="605">
        <f t="shared" ref="E61:K61" si="17">E58+E52</f>
        <v>0</v>
      </c>
      <c r="F61" s="605">
        <f t="shared" si="17"/>
        <v>8.2749630700000001</v>
      </c>
      <c r="G61" s="605">
        <f t="shared" si="17"/>
        <v>1493.10149684</v>
      </c>
      <c r="H61" s="605">
        <f t="shared" si="17"/>
        <v>0</v>
      </c>
      <c r="I61" s="605">
        <f t="shared" si="17"/>
        <v>171.11983931999998</v>
      </c>
      <c r="J61" s="605">
        <f t="shared" si="17"/>
        <v>0</v>
      </c>
      <c r="K61" s="605">
        <f t="shared" si="17"/>
        <v>2834.1911728399991</v>
      </c>
      <c r="L61" s="607">
        <f t="shared" si="1"/>
        <v>4647.7445251499994</v>
      </c>
      <c r="M61" s="560"/>
      <c r="N61" s="561"/>
      <c r="O61" s="534"/>
      <c r="P61" s="534"/>
    </row>
    <row r="62" spans="2:16" s="574" customFormat="1" ht="30" customHeight="1">
      <c r="B62" s="576"/>
      <c r="C62" s="570" t="s">
        <v>33</v>
      </c>
      <c r="D62" s="607">
        <f t="shared" ref="D62:K62" si="18">+SUM(D21,D32,D43,D50,D61)</f>
        <v>91228.594107290031</v>
      </c>
      <c r="E62" s="607">
        <f t="shared" si="18"/>
        <v>11609.578629949994</v>
      </c>
      <c r="F62" s="607">
        <f t="shared" si="18"/>
        <v>45273.379038555031</v>
      </c>
      <c r="G62" s="607">
        <f t="shared" si="18"/>
        <v>704050.65409060044</v>
      </c>
      <c r="H62" s="607">
        <f t="shared" si="18"/>
        <v>14562.450395590007</v>
      </c>
      <c r="I62" s="607">
        <f t="shared" si="18"/>
        <v>390393.08971866017</v>
      </c>
      <c r="J62" s="607">
        <f t="shared" si="18"/>
        <v>0</v>
      </c>
      <c r="K62" s="607">
        <f t="shared" si="18"/>
        <v>331934.0497579411</v>
      </c>
      <c r="L62" s="608">
        <f t="shared" si="1"/>
        <v>1589051.7957385869</v>
      </c>
      <c r="M62" s="577"/>
      <c r="N62" s="578"/>
      <c r="O62" s="579"/>
      <c r="P62" s="579"/>
    </row>
    <row r="63" spans="2:16" s="574" customFormat="1" ht="9.9499999999999993" customHeight="1">
      <c r="B63" s="576"/>
      <c r="C63" s="570"/>
      <c r="D63" s="601"/>
      <c r="E63" s="601"/>
      <c r="F63" s="601"/>
      <c r="G63" s="601"/>
      <c r="H63" s="601"/>
      <c r="I63" s="601"/>
      <c r="J63" s="601"/>
      <c r="K63" s="601"/>
      <c r="L63" s="602"/>
      <c r="M63" s="580"/>
      <c r="N63" s="578"/>
      <c r="O63" s="534"/>
      <c r="P63" s="534"/>
    </row>
    <row r="64" spans="2:16" s="575" customFormat="1" ht="50.25" customHeight="1">
      <c r="B64" s="581"/>
      <c r="C64" s="779" t="s">
        <v>406</v>
      </c>
      <c r="D64" s="779"/>
      <c r="E64" s="779"/>
      <c r="F64" s="779"/>
      <c r="G64" s="779"/>
      <c r="H64" s="779"/>
      <c r="I64" s="779"/>
      <c r="J64" s="779"/>
      <c r="K64" s="779"/>
      <c r="L64" s="779"/>
      <c r="M64" s="582"/>
      <c r="N64" s="583"/>
      <c r="O64" s="534"/>
      <c r="P64" s="53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K7:K9"/>
    <mergeCell ref="L7:M9"/>
    <mergeCell ref="D6:M6"/>
    <mergeCell ref="D7:E7"/>
    <mergeCell ref="B2:M2"/>
    <mergeCell ref="B3:M3"/>
    <mergeCell ref="B4:M4"/>
    <mergeCell ref="B5:M5"/>
    <mergeCell ref="C64:L64"/>
    <mergeCell ref="D8:D9"/>
    <mergeCell ref="E8:E9"/>
    <mergeCell ref="F8:G8"/>
    <mergeCell ref="H8:J8"/>
    <mergeCell ref="F7:J7"/>
  </mergeCells>
  <phoneticPr fontId="120" type="noConversion"/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9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M21"/>
  <sheetViews>
    <sheetView workbookViewId="0">
      <selection activeCell="K27" sqref="K27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11" t="s">
        <v>416</v>
      </c>
      <c r="B1" s="611" t="s">
        <v>417</v>
      </c>
      <c r="C1" s="616" t="s">
        <v>418</v>
      </c>
      <c r="D1" s="616" t="s">
        <v>419</v>
      </c>
      <c r="E1" s="616" t="s">
        <v>420</v>
      </c>
      <c r="F1" s="616" t="s">
        <v>421</v>
      </c>
      <c r="G1" s="616" t="s">
        <v>422</v>
      </c>
      <c r="H1" s="616" t="s">
        <v>423</v>
      </c>
      <c r="I1" s="616" t="s">
        <v>424</v>
      </c>
      <c r="J1" s="616" t="s">
        <v>425</v>
      </c>
      <c r="K1" s="616" t="s">
        <v>426</v>
      </c>
      <c r="L1" s="616" t="s">
        <v>427</v>
      </c>
    </row>
    <row r="2" spans="1:13" ht="15">
      <c r="A2" s="612" t="s">
        <v>428</v>
      </c>
      <c r="B2" s="614" t="s">
        <v>429</v>
      </c>
      <c r="C2" s="617">
        <v>470.75191047999982</v>
      </c>
      <c r="D2" s="617">
        <v>8809.6806326399947</v>
      </c>
      <c r="E2" s="617">
        <v>1587.2037022549985</v>
      </c>
      <c r="F2" s="617">
        <v>164306.39955758132</v>
      </c>
      <c r="G2" s="617">
        <v>580.69462523000038</v>
      </c>
      <c r="H2" s="617">
        <v>3555.4267123599984</v>
      </c>
      <c r="I2" s="618"/>
      <c r="J2" s="617">
        <v>40034.165244759926</v>
      </c>
      <c r="K2" s="618"/>
      <c r="L2" s="618"/>
      <c r="M2" s="619"/>
    </row>
    <row r="3" spans="1:13" ht="15">
      <c r="A3" s="612" t="s">
        <v>428</v>
      </c>
      <c r="B3" s="614" t="s">
        <v>430</v>
      </c>
      <c r="C3" s="617">
        <v>35402.984599069998</v>
      </c>
      <c r="D3" s="618">
        <v>5.0054675299999998</v>
      </c>
      <c r="E3" s="617">
        <v>16795.813988885031</v>
      </c>
      <c r="F3" s="617">
        <v>58772.623328259819</v>
      </c>
      <c r="G3" s="617">
        <v>5968.4461400400023</v>
      </c>
      <c r="H3" s="617">
        <v>25725.357825235009</v>
      </c>
      <c r="I3" s="618"/>
      <c r="J3" s="617">
        <v>17182.116144410011</v>
      </c>
      <c r="K3" s="618"/>
      <c r="L3" s="618"/>
      <c r="M3" s="619"/>
    </row>
    <row r="4" spans="1:13" ht="15">
      <c r="A4" s="612" t="s">
        <v>428</v>
      </c>
      <c r="B4" s="614" t="s">
        <v>431</v>
      </c>
      <c r="C4" s="617">
        <v>11519.128098780026</v>
      </c>
      <c r="D4" s="617">
        <v>80.197888759999998</v>
      </c>
      <c r="E4" s="617">
        <v>10376.405013759993</v>
      </c>
      <c r="F4" s="617">
        <v>55407.967028144856</v>
      </c>
      <c r="G4" s="617">
        <v>7983.2019569900058</v>
      </c>
      <c r="H4" s="617">
        <v>12897.855241544983</v>
      </c>
      <c r="I4" s="618"/>
      <c r="J4" s="617">
        <v>138142.46289219667</v>
      </c>
      <c r="K4" s="618"/>
      <c r="L4" s="618"/>
      <c r="M4" s="619"/>
    </row>
    <row r="5" spans="1:13" ht="15">
      <c r="A5" s="612" t="s">
        <v>428</v>
      </c>
      <c r="B5" s="614" t="s">
        <v>432</v>
      </c>
      <c r="C5" s="618">
        <v>0.30256571999999998</v>
      </c>
      <c r="D5" s="618"/>
      <c r="E5" s="618"/>
      <c r="F5" s="617">
        <v>3912.9198205250004</v>
      </c>
      <c r="G5" s="618"/>
      <c r="H5" s="618"/>
      <c r="I5" s="618"/>
      <c r="J5" s="617">
        <v>6779.1198991599986</v>
      </c>
      <c r="K5" s="618"/>
      <c r="L5" s="618"/>
      <c r="M5" s="619"/>
    </row>
    <row r="6" spans="1:13" ht="15">
      <c r="A6" s="612" t="s">
        <v>428</v>
      </c>
      <c r="B6" s="614" t="s">
        <v>433</v>
      </c>
      <c r="C6" s="617"/>
      <c r="D6" s="618"/>
      <c r="E6" s="618"/>
      <c r="F6" s="618"/>
      <c r="G6" s="618"/>
      <c r="H6" s="618"/>
      <c r="I6" s="618"/>
      <c r="J6" s="618"/>
      <c r="K6" s="617">
        <v>173638.91280892008</v>
      </c>
      <c r="L6" s="617">
        <v>0.68366005000000007</v>
      </c>
      <c r="M6" s="619"/>
    </row>
    <row r="7" spans="1:13" ht="15">
      <c r="A7" s="612" t="s">
        <v>434</v>
      </c>
      <c r="B7" s="614" t="s">
        <v>429</v>
      </c>
      <c r="C7" s="617">
        <v>11.0431781</v>
      </c>
      <c r="D7" s="618"/>
      <c r="E7" s="617">
        <v>7.1981266699999997</v>
      </c>
      <c r="F7" s="617">
        <v>178.19840935999997</v>
      </c>
      <c r="G7" s="618"/>
      <c r="H7" s="617">
        <v>26.23807110000001</v>
      </c>
      <c r="I7" s="618"/>
      <c r="J7" s="617">
        <v>44.692668590000011</v>
      </c>
      <c r="K7" s="618"/>
      <c r="L7" s="618"/>
      <c r="M7" s="619"/>
    </row>
    <row r="8" spans="1:13" ht="15">
      <c r="A8" s="612" t="s">
        <v>434</v>
      </c>
      <c r="B8" s="614" t="s">
        <v>430</v>
      </c>
      <c r="C8" s="617">
        <v>534.60425971999985</v>
      </c>
      <c r="D8" s="618"/>
      <c r="E8" s="617">
        <v>51.238150915000006</v>
      </c>
      <c r="F8" s="617">
        <v>1118.7728648399998</v>
      </c>
      <c r="G8" s="618">
        <v>15.842405279999999</v>
      </c>
      <c r="H8" s="617">
        <v>513.67546487000027</v>
      </c>
      <c r="I8" s="618"/>
      <c r="J8" s="617">
        <v>555.71200239499979</v>
      </c>
      <c r="K8" s="618"/>
      <c r="L8" s="618"/>
      <c r="M8" s="619"/>
    </row>
    <row r="9" spans="1:13" ht="15">
      <c r="A9" s="612" t="s">
        <v>434</v>
      </c>
      <c r="B9" s="614" t="s">
        <v>431</v>
      </c>
      <c r="C9" s="617">
        <v>103.95969169999998</v>
      </c>
      <c r="D9" s="618"/>
      <c r="E9" s="617">
        <v>137.95865788</v>
      </c>
      <c r="F9" s="617">
        <v>3395.3146359899997</v>
      </c>
      <c r="G9" s="618">
        <v>14.265268050000001</v>
      </c>
      <c r="H9" s="617">
        <v>130.32791571500002</v>
      </c>
      <c r="I9" s="618"/>
      <c r="J9" s="617">
        <v>6127.8630916200191</v>
      </c>
      <c r="K9" s="618"/>
      <c r="L9" s="618"/>
      <c r="M9" s="619"/>
    </row>
    <row r="10" spans="1:13" ht="15">
      <c r="A10" s="612" t="s">
        <v>434</v>
      </c>
      <c r="B10" s="614" t="s">
        <v>432</v>
      </c>
      <c r="C10" s="618"/>
      <c r="D10" s="618"/>
      <c r="E10" s="618"/>
      <c r="F10" s="617">
        <v>5.2768648899999997</v>
      </c>
      <c r="G10" s="618"/>
      <c r="H10" s="618"/>
      <c r="I10" s="618"/>
      <c r="J10" s="617">
        <v>78.863308280000012</v>
      </c>
      <c r="K10" s="618"/>
      <c r="L10" s="618"/>
      <c r="M10" s="619"/>
    </row>
    <row r="11" spans="1:13" ht="15">
      <c r="A11" s="612" t="s">
        <v>434</v>
      </c>
      <c r="B11" s="614" t="s">
        <v>433</v>
      </c>
      <c r="C11" s="618"/>
      <c r="D11" s="618"/>
      <c r="E11" s="618"/>
      <c r="F11" s="618"/>
      <c r="G11" s="618"/>
      <c r="H11" s="618"/>
      <c r="I11" s="618"/>
      <c r="J11" s="618"/>
      <c r="K11" s="617">
        <v>7039.5553292300383</v>
      </c>
      <c r="L11" s="617">
        <v>681.20709382000018</v>
      </c>
      <c r="M11" s="619"/>
    </row>
    <row r="12" spans="1:13" ht="15">
      <c r="A12" s="612" t="s">
        <v>435</v>
      </c>
      <c r="B12" s="614" t="s">
        <v>429</v>
      </c>
      <c r="C12" s="617">
        <v>191.03431856999998</v>
      </c>
      <c r="D12" s="617">
        <v>2450.7975556699994</v>
      </c>
      <c r="E12" s="617">
        <v>588.10853097000017</v>
      </c>
      <c r="F12" s="617">
        <v>156273.89989060943</v>
      </c>
      <c r="G12" s="618"/>
      <c r="H12" s="617">
        <v>461.41696406499983</v>
      </c>
      <c r="I12" s="618"/>
      <c r="J12" s="617">
        <v>25352.342603255063</v>
      </c>
      <c r="K12" s="618"/>
      <c r="L12" s="618"/>
      <c r="M12" s="619"/>
    </row>
    <row r="13" spans="1:13" ht="15">
      <c r="A13" s="612" t="s">
        <v>435</v>
      </c>
      <c r="B13" s="614" t="s">
        <v>430</v>
      </c>
      <c r="C13" s="617">
        <v>39579.403319570003</v>
      </c>
      <c r="D13" s="618">
        <v>49.890859379999995</v>
      </c>
      <c r="E13" s="617">
        <v>12590.058086670007</v>
      </c>
      <c r="F13" s="617">
        <v>122197.53025683979</v>
      </c>
      <c r="G13" s="618"/>
      <c r="H13" s="617">
        <v>172.74207616999999</v>
      </c>
      <c r="I13" s="618"/>
      <c r="J13" s="617">
        <v>8593.8843449200012</v>
      </c>
      <c r="K13" s="618"/>
      <c r="L13" s="618"/>
      <c r="M13" s="619"/>
    </row>
    <row r="14" spans="1:13" ht="15">
      <c r="A14" s="612" t="s">
        <v>435</v>
      </c>
      <c r="B14" s="614" t="s">
        <v>431</v>
      </c>
      <c r="C14" s="617">
        <v>3274.3251125000015</v>
      </c>
      <c r="D14" s="617">
        <v>214.00622596999997</v>
      </c>
      <c r="E14" s="617">
        <v>3131.1198174799997</v>
      </c>
      <c r="F14" s="617">
        <v>135636.18107344027</v>
      </c>
      <c r="G14" s="618"/>
      <c r="H14" s="617">
        <v>669.76716485000009</v>
      </c>
      <c r="I14" s="618"/>
      <c r="J14" s="617">
        <v>53389.477921494406</v>
      </c>
      <c r="K14" s="618"/>
      <c r="L14" s="618"/>
      <c r="M14" s="619"/>
    </row>
    <row r="15" spans="1:13" ht="15">
      <c r="A15" s="612" t="s">
        <v>435</v>
      </c>
      <c r="B15" s="614" t="s">
        <v>432</v>
      </c>
      <c r="C15" s="618"/>
      <c r="D15" s="618"/>
      <c r="E15" s="618"/>
      <c r="F15" s="617">
        <v>1352.4688632800001</v>
      </c>
      <c r="G15" s="618"/>
      <c r="H15" s="618"/>
      <c r="I15" s="618"/>
      <c r="J15" s="617">
        <v>32819.158464020009</v>
      </c>
      <c r="K15" s="618"/>
      <c r="L15" s="618"/>
      <c r="M15" s="619"/>
    </row>
    <row r="16" spans="1:13" ht="15">
      <c r="A16" s="612" t="s">
        <v>435</v>
      </c>
      <c r="B16" s="614" t="s">
        <v>433</v>
      </c>
      <c r="C16" s="618"/>
      <c r="D16" s="618"/>
      <c r="E16" s="618"/>
      <c r="F16" s="618"/>
      <c r="G16" s="618"/>
      <c r="H16" s="618"/>
      <c r="I16" s="618"/>
      <c r="J16" s="618"/>
      <c r="K16" s="617">
        <v>164708.80355141006</v>
      </c>
      <c r="L16" s="618"/>
      <c r="M16" s="619"/>
    </row>
    <row r="17" spans="1:13" ht="15">
      <c r="A17" s="613" t="s">
        <v>436</v>
      </c>
      <c r="B17" s="615" t="s">
        <v>429</v>
      </c>
      <c r="C17" s="620"/>
      <c r="D17" s="620"/>
      <c r="E17" s="620"/>
      <c r="F17" s="621"/>
      <c r="G17" s="620"/>
      <c r="H17" s="620"/>
      <c r="I17" s="620"/>
      <c r="J17" s="621"/>
      <c r="K17" s="620"/>
      <c r="L17" s="620"/>
      <c r="M17" s="619"/>
    </row>
    <row r="18" spans="1:13" ht="15">
      <c r="A18" s="612" t="s">
        <v>436</v>
      </c>
      <c r="B18" s="614" t="s">
        <v>430</v>
      </c>
      <c r="C18" s="618">
        <v>71.791479850000002</v>
      </c>
      <c r="D18" s="618"/>
      <c r="E18" s="618"/>
      <c r="F18" s="617">
        <v>1150.11587184</v>
      </c>
      <c r="G18" s="618"/>
      <c r="H18" s="618"/>
      <c r="I18" s="618"/>
      <c r="J18" s="617">
        <v>246.80097827</v>
      </c>
      <c r="K18" s="618"/>
      <c r="L18" s="618"/>
      <c r="M18" s="619"/>
    </row>
    <row r="19" spans="1:13" ht="15">
      <c r="A19" s="612" t="s">
        <v>436</v>
      </c>
      <c r="B19" s="614" t="s">
        <v>431</v>
      </c>
      <c r="C19" s="618">
        <v>5.0174079599999999</v>
      </c>
      <c r="D19" s="618"/>
      <c r="E19" s="617">
        <v>8.2749630700000001</v>
      </c>
      <c r="F19" s="617">
        <v>342.98562500000003</v>
      </c>
      <c r="G19" s="618"/>
      <c r="H19" s="618"/>
      <c r="I19" s="618"/>
      <c r="J19" s="617">
        <v>2584.8642879499989</v>
      </c>
      <c r="K19" s="618"/>
      <c r="L19" s="618"/>
      <c r="M19" s="619"/>
    </row>
    <row r="20" spans="1:13" ht="15">
      <c r="A20" s="612" t="s">
        <v>436</v>
      </c>
      <c r="B20" s="614" t="s">
        <v>432</v>
      </c>
      <c r="C20" s="618">
        <v>64.248165270000001</v>
      </c>
      <c r="D20" s="618"/>
      <c r="E20" s="618"/>
      <c r="F20" s="618"/>
      <c r="G20" s="618"/>
      <c r="H20" s="618"/>
      <c r="I20" s="618"/>
      <c r="J20" s="618">
        <v>2.5259066200000002</v>
      </c>
      <c r="K20" s="617"/>
      <c r="L20" s="618"/>
      <c r="M20" s="619"/>
    </row>
    <row r="21" spans="1:13">
      <c r="A21" t="s">
        <v>436</v>
      </c>
      <c r="B21" t="s">
        <v>433</v>
      </c>
      <c r="C21" s="619"/>
      <c r="D21" s="619"/>
      <c r="E21" s="619"/>
      <c r="F21" s="619"/>
      <c r="G21" s="619"/>
      <c r="H21" s="619"/>
      <c r="I21" s="619"/>
      <c r="J21" s="619">
        <v>100.97415233999999</v>
      </c>
      <c r="K21" s="619">
        <v>70.145686979999979</v>
      </c>
      <c r="L21" s="619"/>
      <c r="M21" s="619"/>
    </row>
  </sheetData>
  <phoneticPr fontId="1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9.5703125" style="456" customWidth="1"/>
    <col min="7" max="16384" width="9.140625" style="456"/>
  </cols>
  <sheetData>
    <row r="1" spans="1:2">
      <c r="A1" s="457" t="s">
        <v>322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0.88426899516294</v>
      </c>
      <c r="B4" s="460" t="s">
        <v>675</v>
      </c>
    </row>
    <row r="5" spans="1:2" ht="15" customHeight="1">
      <c r="A5" s="459">
        <v>6.2942136875352009E-2</v>
      </c>
      <c r="B5" s="460" t="s">
        <v>679</v>
      </c>
    </row>
    <row r="6" spans="1:2" ht="15" customHeight="1">
      <c r="A6" s="459">
        <v>2.400036932566605E-2</v>
      </c>
      <c r="B6" s="460" t="s">
        <v>676</v>
      </c>
    </row>
    <row r="7" spans="1:2" ht="15" customHeight="1">
      <c r="A7" s="459">
        <v>1.9479408962706161E-2</v>
      </c>
      <c r="B7" s="460" t="s">
        <v>678</v>
      </c>
    </row>
    <row r="8" spans="1:2" ht="15" customHeight="1">
      <c r="A8" s="459">
        <v>3.2254523572886572E-3</v>
      </c>
      <c r="B8" s="460" t="s">
        <v>677</v>
      </c>
    </row>
    <row r="9" spans="1:2" ht="15" customHeight="1">
      <c r="A9" s="459">
        <v>2.8177991359938409E-3</v>
      </c>
      <c r="B9" s="460" t="s">
        <v>681</v>
      </c>
    </row>
    <row r="10" spans="1:2" ht="15" customHeight="1">
      <c r="A10" s="459">
        <v>1.7453028775323549E-3</v>
      </c>
      <c r="B10" s="460" t="s">
        <v>682</v>
      </c>
    </row>
    <row r="11" spans="1:2" ht="15" customHeight="1">
      <c r="A11" s="459">
        <v>7.2089778722213272E-4</v>
      </c>
      <c r="B11" s="460" t="s">
        <v>680</v>
      </c>
    </row>
    <row r="12" spans="1:2" ht="15" customHeight="1">
      <c r="A12" s="459">
        <v>6.5415985006282045E-4</v>
      </c>
      <c r="B12" s="460" t="s">
        <v>743</v>
      </c>
    </row>
    <row r="13" spans="1:2" ht="15" customHeight="1">
      <c r="A13" s="459">
        <v>1.4548079159487382E-4</v>
      </c>
      <c r="B13" s="460" t="s">
        <v>683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688</v>
      </c>
    </row>
    <row r="40" spans="6:7">
      <c r="G40" s="456" t="s">
        <v>692</v>
      </c>
    </row>
    <row r="41" spans="6:7">
      <c r="G41" s="456" t="s">
        <v>693</v>
      </c>
    </row>
    <row r="42" spans="6:7">
      <c r="G42" s="456" t="s">
        <v>694</v>
      </c>
    </row>
    <row r="43" spans="6:7">
      <c r="G43" s="456" t="s">
        <v>695</v>
      </c>
    </row>
    <row r="44" spans="6:7">
      <c r="F44" s="456" t="s">
        <v>679</v>
      </c>
      <c r="G44" s="456" t="s">
        <v>708</v>
      </c>
    </row>
    <row r="45" spans="6:7">
      <c r="G45" s="456" t="s">
        <v>709</v>
      </c>
    </row>
    <row r="46" spans="6:7">
      <c r="G46" s="456" t="s">
        <v>710</v>
      </c>
    </row>
    <row r="47" spans="6:7">
      <c r="G47" s="456" t="s">
        <v>711</v>
      </c>
    </row>
    <row r="48" spans="6:7">
      <c r="G48" s="456" t="s">
        <v>712</v>
      </c>
    </row>
    <row r="49" spans="6:7">
      <c r="G49" s="456" t="s">
        <v>713</v>
      </c>
    </row>
    <row r="50" spans="6:7">
      <c r="G50" s="456" t="s">
        <v>714</v>
      </c>
    </row>
    <row r="51" spans="6:7">
      <c r="G51" s="456" t="s">
        <v>716</v>
      </c>
    </row>
    <row r="52" spans="6:7">
      <c r="G52" s="456" t="s">
        <v>717</v>
      </c>
    </row>
    <row r="53" spans="6:7">
      <c r="F53" s="456" t="s">
        <v>676</v>
      </c>
      <c r="G53" s="456" t="s">
        <v>696</v>
      </c>
    </row>
    <row r="54" spans="6:7">
      <c r="G54" s="456" t="s">
        <v>697</v>
      </c>
    </row>
    <row r="55" spans="6:7">
      <c r="G55" s="456" t="s">
        <v>700</v>
      </c>
    </row>
    <row r="56" spans="6:7">
      <c r="G56" s="456" t="s">
        <v>701</v>
      </c>
    </row>
    <row r="57" spans="6:7">
      <c r="F57" s="456" t="s">
        <v>678</v>
      </c>
      <c r="G57" s="456" t="s">
        <v>707</v>
      </c>
    </row>
    <row r="58" spans="6:7">
      <c r="F58" s="456" t="s">
        <v>677</v>
      </c>
      <c r="G58" s="456" t="s">
        <v>702</v>
      </c>
    </row>
    <row r="59" spans="6:7">
      <c r="G59" s="456" t="s">
        <v>704</v>
      </c>
    </row>
    <row r="60" spans="6:7">
      <c r="F60" s="456" t="s">
        <v>681</v>
      </c>
      <c r="G60" s="456" t="s">
        <v>719</v>
      </c>
    </row>
    <row r="61" spans="6:7">
      <c r="G61" s="456" t="s">
        <v>720</v>
      </c>
    </row>
    <row r="62" spans="6:7">
      <c r="G62" s="456" t="s">
        <v>721</v>
      </c>
    </row>
    <row r="63" spans="6:7">
      <c r="G63" s="456" t="s">
        <v>744</v>
      </c>
    </row>
    <row r="64" spans="6:7">
      <c r="G64" s="456" t="s">
        <v>723</v>
      </c>
    </row>
    <row r="65" spans="1:7">
      <c r="G65" s="456" t="s">
        <v>724</v>
      </c>
    </row>
    <row r="66" spans="1:7">
      <c r="G66" s="456" t="s">
        <v>725</v>
      </c>
    </row>
    <row r="67" spans="1:7">
      <c r="F67" s="456" t="s">
        <v>682</v>
      </c>
      <c r="G67" s="456" t="s">
        <v>745</v>
      </c>
    </row>
    <row r="68" spans="1:7">
      <c r="G68" s="456" t="s">
        <v>746</v>
      </c>
    </row>
    <row r="69" spans="1:7">
      <c r="G69" s="456" t="s">
        <v>732</v>
      </c>
    </row>
    <row r="70" spans="1:7">
      <c r="F70" s="456" t="s">
        <v>680</v>
      </c>
      <c r="G70" s="456" t="s">
        <v>680</v>
      </c>
    </row>
    <row r="71" spans="1:7">
      <c r="F71" s="456" t="s">
        <v>743</v>
      </c>
      <c r="G71" s="456" t="s">
        <v>743</v>
      </c>
    </row>
    <row r="72" spans="1:7">
      <c r="F72" s="456" t="s">
        <v>683</v>
      </c>
      <c r="G72" s="456" t="s">
        <v>683</v>
      </c>
    </row>
    <row r="74" spans="1:7">
      <c r="A74" s="457" t="s">
        <v>738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4.5703125" style="456" customWidth="1"/>
    <col min="7" max="16384" width="9.140625" style="456"/>
  </cols>
  <sheetData>
    <row r="1" spans="1:2">
      <c r="A1" s="457" t="s">
        <v>323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0.75030634791310058</v>
      </c>
      <c r="B4" s="460" t="s">
        <v>675</v>
      </c>
    </row>
    <row r="5" spans="1:2" ht="15" customHeight="1">
      <c r="A5" s="459">
        <v>0.15496104027184862</v>
      </c>
      <c r="B5" s="460" t="s">
        <v>680</v>
      </c>
    </row>
    <row r="6" spans="1:2" ht="15" customHeight="1">
      <c r="A6" s="459">
        <v>2.6455581312474295E-2</v>
      </c>
      <c r="B6" s="460" t="s">
        <v>679</v>
      </c>
    </row>
    <row r="7" spans="1:2" ht="15" customHeight="1">
      <c r="A7" s="459">
        <v>2.5146248400434175E-2</v>
      </c>
      <c r="B7" s="460" t="s">
        <v>677</v>
      </c>
    </row>
    <row r="8" spans="1:2" ht="15" customHeight="1">
      <c r="A8" s="459">
        <v>2.0745946923399997E-2</v>
      </c>
      <c r="B8" s="460" t="s">
        <v>676</v>
      </c>
    </row>
    <row r="9" spans="1:2" ht="15" customHeight="1">
      <c r="A9" s="459">
        <v>9.4534329131309418E-3</v>
      </c>
      <c r="B9" s="460" t="s">
        <v>682</v>
      </c>
    </row>
    <row r="10" spans="1:2" ht="15" customHeight="1">
      <c r="A10" s="459">
        <v>6.245075133668637E-3</v>
      </c>
      <c r="B10" s="460" t="s">
        <v>678</v>
      </c>
    </row>
    <row r="11" spans="1:2" ht="15" customHeight="1">
      <c r="A11" s="459">
        <v>5.1994886315368874E-3</v>
      </c>
      <c r="B11" s="460" t="s">
        <v>684</v>
      </c>
    </row>
    <row r="12" spans="1:2" ht="15" customHeight="1">
      <c r="A12" s="459">
        <v>9.6666094106248146E-4</v>
      </c>
      <c r="B12" s="460" t="s">
        <v>681</v>
      </c>
    </row>
    <row r="13" spans="1:2" ht="15" customHeight="1">
      <c r="A13" s="459">
        <v>5.2017073830515402E-4</v>
      </c>
      <c r="B13" s="460" t="s">
        <v>683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689</v>
      </c>
    </row>
    <row r="42" spans="6:7">
      <c r="G42" s="456" t="s">
        <v>691</v>
      </c>
    </row>
    <row r="43" spans="6:7">
      <c r="G43" s="456" t="s">
        <v>692</v>
      </c>
    </row>
    <row r="44" spans="6:7">
      <c r="G44" s="456" t="s">
        <v>693</v>
      </c>
    </row>
    <row r="45" spans="6:7">
      <c r="G45" s="456" t="s">
        <v>694</v>
      </c>
    </row>
    <row r="46" spans="6:7">
      <c r="G46" s="456" t="s">
        <v>695</v>
      </c>
    </row>
    <row r="47" spans="6:7">
      <c r="F47" s="456" t="s">
        <v>680</v>
      </c>
      <c r="G47" s="456" t="s">
        <v>680</v>
      </c>
    </row>
    <row r="48" spans="6:7">
      <c r="F48" s="456" t="s">
        <v>679</v>
      </c>
      <c r="G48" s="456" t="s">
        <v>709</v>
      </c>
    </row>
    <row r="49" spans="6:7">
      <c r="G49" s="456" t="s">
        <v>710</v>
      </c>
    </row>
    <row r="50" spans="6:7">
      <c r="G50" s="456" t="s">
        <v>711</v>
      </c>
    </row>
    <row r="51" spans="6:7">
      <c r="G51" s="456" t="s">
        <v>712</v>
      </c>
    </row>
    <row r="52" spans="6:7">
      <c r="G52" s="456" t="s">
        <v>713</v>
      </c>
    </row>
    <row r="53" spans="6:7">
      <c r="G53" s="456" t="s">
        <v>714</v>
      </c>
    </row>
    <row r="54" spans="6:7">
      <c r="G54" s="456" t="s">
        <v>717</v>
      </c>
    </row>
    <row r="55" spans="6:7">
      <c r="F55" s="456" t="s">
        <v>677</v>
      </c>
      <c r="G55" s="456" t="s">
        <v>702</v>
      </c>
    </row>
    <row r="56" spans="6:7">
      <c r="G56" s="456" t="s">
        <v>704</v>
      </c>
    </row>
    <row r="57" spans="6:7">
      <c r="G57" s="456" t="s">
        <v>739</v>
      </c>
    </row>
    <row r="58" spans="6:7">
      <c r="F58" s="456" t="s">
        <v>676</v>
      </c>
      <c r="G58" s="456" t="s">
        <v>697</v>
      </c>
    </row>
    <row r="59" spans="6:7">
      <c r="G59" s="456" t="s">
        <v>699</v>
      </c>
    </row>
    <row r="60" spans="6:7">
      <c r="G60" s="456" t="s">
        <v>700</v>
      </c>
    </row>
    <row r="61" spans="6:7">
      <c r="F61" s="456" t="s">
        <v>682</v>
      </c>
      <c r="G61" s="456" t="s">
        <v>740</v>
      </c>
    </row>
    <row r="62" spans="6:7">
      <c r="G62" s="456" t="s">
        <v>732</v>
      </c>
    </row>
    <row r="63" spans="6:7">
      <c r="F63" s="456" t="s">
        <v>678</v>
      </c>
      <c r="G63" s="456" t="s">
        <v>741</v>
      </c>
    </row>
    <row r="64" spans="6:7">
      <c r="G64" s="456" t="s">
        <v>707</v>
      </c>
    </row>
    <row r="65" spans="1:7">
      <c r="F65" s="456" t="s">
        <v>684</v>
      </c>
      <c r="G65" s="456" t="s">
        <v>733</v>
      </c>
    </row>
    <row r="66" spans="1:7">
      <c r="G66" s="456" t="s">
        <v>734</v>
      </c>
    </row>
    <row r="67" spans="1:7">
      <c r="G67" s="456" t="s">
        <v>742</v>
      </c>
    </row>
    <row r="68" spans="1:7">
      <c r="G68" s="456" t="s">
        <v>735</v>
      </c>
    </row>
    <row r="69" spans="1:7">
      <c r="F69" s="456" t="s">
        <v>681</v>
      </c>
      <c r="G69" s="456" t="s">
        <v>721</v>
      </c>
    </row>
    <row r="70" spans="1:7">
      <c r="G70" s="456" t="s">
        <v>724</v>
      </c>
    </row>
    <row r="71" spans="1:7">
      <c r="G71" s="456" t="s">
        <v>728</v>
      </c>
    </row>
    <row r="72" spans="1:7">
      <c r="G72" s="456" t="s">
        <v>729</v>
      </c>
    </row>
    <row r="73" spans="1:7">
      <c r="F73" s="456" t="s">
        <v>683</v>
      </c>
      <c r="G73" s="456" t="s">
        <v>683</v>
      </c>
    </row>
    <row r="75" spans="1:7">
      <c r="A75" s="457" t="s">
        <v>738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2.7109375" style="456" customWidth="1"/>
    <col min="7" max="16384" width="9.140625" style="456"/>
  </cols>
  <sheetData>
    <row r="1" spans="1:2">
      <c r="A1" s="457" t="s">
        <v>324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0.82390595695219382</v>
      </c>
      <c r="B4" s="460" t="s">
        <v>675</v>
      </c>
    </row>
    <row r="5" spans="1:2" ht="15" customHeight="1">
      <c r="A5" s="459">
        <v>6.3048054684795074E-2</v>
      </c>
      <c r="B5" s="460" t="s">
        <v>676</v>
      </c>
    </row>
    <row r="6" spans="1:2" ht="15" customHeight="1">
      <c r="A6" s="459">
        <v>4.7791747630222543E-2</v>
      </c>
      <c r="B6" s="460" t="s">
        <v>677</v>
      </c>
    </row>
    <row r="7" spans="1:2" ht="15" customHeight="1">
      <c r="A7" s="459">
        <v>2.7824291493944414E-2</v>
      </c>
      <c r="B7" s="460" t="s">
        <v>678</v>
      </c>
    </row>
    <row r="8" spans="1:2" ht="15" customHeight="1">
      <c r="A8" s="459">
        <v>2.5445919740531633E-2</v>
      </c>
      <c r="B8" s="460" t="s">
        <v>679</v>
      </c>
    </row>
    <row r="9" spans="1:2" ht="15" customHeight="1">
      <c r="A9" s="459">
        <v>9.3206590158714398E-3</v>
      </c>
      <c r="B9" s="460" t="s">
        <v>680</v>
      </c>
    </row>
    <row r="10" spans="1:2" ht="15" customHeight="1">
      <c r="A10" s="459">
        <v>1.5782097240151093E-3</v>
      </c>
      <c r="B10" s="460" t="s">
        <v>681</v>
      </c>
    </row>
    <row r="11" spans="1:2" ht="15" customHeight="1">
      <c r="A11" s="459">
        <v>6.7545230215228854E-4</v>
      </c>
      <c r="B11" s="460" t="s">
        <v>682</v>
      </c>
    </row>
    <row r="12" spans="1:2" ht="15" customHeight="1">
      <c r="A12" s="459">
        <v>2.0410812590820291E-4</v>
      </c>
      <c r="B12" s="460" t="s">
        <v>683</v>
      </c>
    </row>
    <row r="13" spans="1:2" ht="15" customHeight="1">
      <c r="A13" s="459">
        <v>1.7787252713075878E-4</v>
      </c>
      <c r="B13" s="460" t="s">
        <v>684</v>
      </c>
    </row>
    <row r="14" spans="1:2" ht="15" customHeight="1">
      <c r="A14" s="459">
        <v>2.77276605299977E-5</v>
      </c>
      <c r="B14" s="460" t="s">
        <v>685</v>
      </c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689</v>
      </c>
    </row>
    <row r="42" spans="6:7">
      <c r="G42" s="456" t="s">
        <v>690</v>
      </c>
    </row>
    <row r="43" spans="6:7">
      <c r="G43" s="456" t="s">
        <v>691</v>
      </c>
    </row>
    <row r="44" spans="6:7">
      <c r="G44" s="456" t="s">
        <v>692</v>
      </c>
    </row>
    <row r="45" spans="6:7">
      <c r="G45" s="456" t="s">
        <v>693</v>
      </c>
    </row>
    <row r="46" spans="6:7">
      <c r="G46" s="456" t="s">
        <v>694</v>
      </c>
    </row>
    <row r="47" spans="6:7">
      <c r="G47" s="456" t="s">
        <v>695</v>
      </c>
    </row>
    <row r="48" spans="6:7">
      <c r="F48" s="456" t="s">
        <v>676</v>
      </c>
      <c r="G48" s="456" t="s">
        <v>696</v>
      </c>
    </row>
    <row r="49" spans="6:7">
      <c r="G49" s="456" t="s">
        <v>697</v>
      </c>
    </row>
    <row r="50" spans="6:7">
      <c r="G50" s="456" t="s">
        <v>698</v>
      </c>
    </row>
    <row r="51" spans="6:7">
      <c r="G51" s="456" t="s">
        <v>699</v>
      </c>
    </row>
    <row r="52" spans="6:7">
      <c r="G52" s="456" t="s">
        <v>700</v>
      </c>
    </row>
    <row r="53" spans="6:7">
      <c r="G53" s="456" t="s">
        <v>701</v>
      </c>
    </row>
    <row r="54" spans="6:7">
      <c r="F54" s="456" t="s">
        <v>677</v>
      </c>
      <c r="G54" s="456" t="s">
        <v>702</v>
      </c>
    </row>
    <row r="55" spans="6:7">
      <c r="G55" s="456" t="s">
        <v>703</v>
      </c>
    </row>
    <row r="56" spans="6:7">
      <c r="G56" s="456" t="s">
        <v>704</v>
      </c>
    </row>
    <row r="57" spans="6:7">
      <c r="F57" s="456" t="s">
        <v>678</v>
      </c>
      <c r="G57" s="456" t="s">
        <v>705</v>
      </c>
    </row>
    <row r="58" spans="6:7">
      <c r="G58" s="456" t="s">
        <v>706</v>
      </c>
    </row>
    <row r="59" spans="6:7">
      <c r="G59" s="456" t="s">
        <v>707</v>
      </c>
    </row>
    <row r="60" spans="6:7">
      <c r="F60" s="456" t="s">
        <v>679</v>
      </c>
      <c r="G60" s="456" t="s">
        <v>708</v>
      </c>
    </row>
    <row r="61" spans="6:7">
      <c r="G61" s="456" t="s">
        <v>709</v>
      </c>
    </row>
    <row r="62" spans="6:7">
      <c r="G62" s="456" t="s">
        <v>710</v>
      </c>
    </row>
    <row r="63" spans="6:7">
      <c r="G63" s="456" t="s">
        <v>711</v>
      </c>
    </row>
    <row r="64" spans="6:7">
      <c r="G64" s="456" t="s">
        <v>712</v>
      </c>
    </row>
    <row r="65" spans="6:7">
      <c r="G65" s="456" t="s">
        <v>713</v>
      </c>
    </row>
    <row r="66" spans="6:7">
      <c r="G66" s="456" t="s">
        <v>714</v>
      </c>
    </row>
    <row r="67" spans="6:7">
      <c r="G67" s="456" t="s">
        <v>715</v>
      </c>
    </row>
    <row r="68" spans="6:7">
      <c r="G68" s="456" t="s">
        <v>716</v>
      </c>
    </row>
    <row r="69" spans="6:7">
      <c r="G69" s="456" t="s">
        <v>717</v>
      </c>
    </row>
    <row r="70" spans="6:7">
      <c r="F70" s="456" t="s">
        <v>680</v>
      </c>
      <c r="G70" s="456" t="s">
        <v>680</v>
      </c>
    </row>
    <row r="71" spans="6:7">
      <c r="F71" s="456" t="s">
        <v>681</v>
      </c>
      <c r="G71" s="456" t="s">
        <v>718</v>
      </c>
    </row>
    <row r="72" spans="6:7">
      <c r="G72" s="456" t="s">
        <v>719</v>
      </c>
    </row>
    <row r="73" spans="6:7">
      <c r="G73" s="456" t="s">
        <v>720</v>
      </c>
    </row>
    <row r="74" spans="6:7">
      <c r="G74" s="456" t="s">
        <v>721</v>
      </c>
    </row>
    <row r="75" spans="6:7">
      <c r="G75" s="456" t="s">
        <v>722</v>
      </c>
    </row>
    <row r="76" spans="6:7">
      <c r="G76" s="456" t="s">
        <v>723</v>
      </c>
    </row>
    <row r="77" spans="6:7">
      <c r="G77" s="456" t="s">
        <v>724</v>
      </c>
    </row>
    <row r="78" spans="6:7">
      <c r="G78" s="456" t="s">
        <v>725</v>
      </c>
    </row>
    <row r="79" spans="6:7">
      <c r="G79" s="456" t="s">
        <v>726</v>
      </c>
    </row>
    <row r="80" spans="6:7">
      <c r="G80" s="456" t="s">
        <v>727</v>
      </c>
    </row>
    <row r="81" spans="1:7">
      <c r="G81" s="456" t="s">
        <v>728</v>
      </c>
    </row>
    <row r="82" spans="1:7">
      <c r="G82" s="456" t="s">
        <v>729</v>
      </c>
    </row>
    <row r="83" spans="1:7">
      <c r="F83" s="456" t="s">
        <v>682</v>
      </c>
      <c r="G83" s="456" t="s">
        <v>730</v>
      </c>
    </row>
    <row r="84" spans="1:7">
      <c r="G84" s="456" t="s">
        <v>731</v>
      </c>
    </row>
    <row r="85" spans="1:7">
      <c r="G85" s="456" t="s">
        <v>732</v>
      </c>
    </row>
    <row r="86" spans="1:7">
      <c r="F86" s="456" t="s">
        <v>683</v>
      </c>
      <c r="G86" s="456" t="s">
        <v>683</v>
      </c>
    </row>
    <row r="87" spans="1:7">
      <c r="F87" s="456" t="s">
        <v>684</v>
      </c>
      <c r="G87" s="456" t="s">
        <v>733</v>
      </c>
    </row>
    <row r="88" spans="1:7">
      <c r="G88" s="456" t="s">
        <v>734</v>
      </c>
    </row>
    <row r="89" spans="1:7">
      <c r="G89" s="456" t="s">
        <v>735</v>
      </c>
    </row>
    <row r="90" spans="1:7">
      <c r="F90" s="456" t="s">
        <v>685</v>
      </c>
      <c r="G90" s="456" t="s">
        <v>736</v>
      </c>
    </row>
    <row r="91" spans="1:7">
      <c r="G91" s="456" t="s">
        <v>737</v>
      </c>
    </row>
    <row r="93" spans="1:7">
      <c r="A93" s="457" t="s">
        <v>738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1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RowHeight="12"/>
  <cols>
    <col min="2" max="2" width="11.140625" style="449" bestFit="1" customWidth="1"/>
    <col min="3" max="3" width="73.7109375" style="450" customWidth="1"/>
    <col min="4" max="4" width="43.42578125" style="450" customWidth="1"/>
  </cols>
  <sheetData>
    <row r="1" spans="1:4">
      <c r="A1" t="s">
        <v>262</v>
      </c>
    </row>
    <row r="3" spans="1:4">
      <c r="A3" s="451" t="s">
        <v>263</v>
      </c>
      <c r="B3" s="451" t="s">
        <v>264</v>
      </c>
      <c r="C3" s="451" t="s">
        <v>265</v>
      </c>
      <c r="D3" s="451" t="s">
        <v>266</v>
      </c>
    </row>
    <row r="4" spans="1:4" ht="12.75">
      <c r="A4">
        <v>1</v>
      </c>
      <c r="B4" s="684" t="s">
        <v>468</v>
      </c>
      <c r="C4" s="684" t="s">
        <v>469</v>
      </c>
      <c r="D4" s="684" t="s">
        <v>748</v>
      </c>
    </row>
    <row r="5" spans="1:4" ht="12.75">
      <c r="A5">
        <v>2</v>
      </c>
      <c r="B5" s="684" t="s">
        <v>421</v>
      </c>
      <c r="C5" s="684" t="s">
        <v>470</v>
      </c>
      <c r="D5" s="684" t="s">
        <v>748</v>
      </c>
    </row>
    <row r="6" spans="1:4" ht="12.75">
      <c r="A6">
        <v>3</v>
      </c>
      <c r="B6" s="684" t="s">
        <v>792</v>
      </c>
      <c r="C6" s="684" t="s">
        <v>793</v>
      </c>
      <c r="D6" s="684" t="s">
        <v>759</v>
      </c>
    </row>
    <row r="7" spans="1:4" ht="12.75">
      <c r="A7">
        <v>4</v>
      </c>
      <c r="B7" s="684" t="s">
        <v>794</v>
      </c>
      <c r="C7" s="684" t="s">
        <v>795</v>
      </c>
      <c r="D7" s="684" t="s">
        <v>750</v>
      </c>
    </row>
    <row r="8" spans="1:4" ht="12.75">
      <c r="A8">
        <v>5</v>
      </c>
      <c r="B8" s="684" t="s">
        <v>796</v>
      </c>
      <c r="C8" s="684" t="s">
        <v>797</v>
      </c>
      <c r="D8" s="684" t="s">
        <v>757</v>
      </c>
    </row>
    <row r="9" spans="1:4" ht="12.75">
      <c r="A9">
        <v>6</v>
      </c>
      <c r="B9" s="684" t="s">
        <v>471</v>
      </c>
      <c r="C9" s="684" t="s">
        <v>472</v>
      </c>
      <c r="D9" s="684" t="s">
        <v>748</v>
      </c>
    </row>
    <row r="10" spans="1:4" ht="12.75">
      <c r="A10">
        <v>7</v>
      </c>
      <c r="B10" s="684" t="s">
        <v>798</v>
      </c>
      <c r="C10" s="684" t="s">
        <v>799</v>
      </c>
      <c r="D10" s="684" t="s">
        <v>760</v>
      </c>
    </row>
    <row r="11" spans="1:4" ht="12.75">
      <c r="A11">
        <v>8</v>
      </c>
      <c r="B11" s="684" t="s">
        <v>473</v>
      </c>
      <c r="C11" s="684" t="s">
        <v>474</v>
      </c>
      <c r="D11" s="684" t="s">
        <v>748</v>
      </c>
    </row>
    <row r="12" spans="1:4" ht="12.75">
      <c r="A12">
        <v>9</v>
      </c>
      <c r="B12" s="684" t="s">
        <v>800</v>
      </c>
      <c r="C12" s="684" t="s">
        <v>801</v>
      </c>
      <c r="D12" s="684" t="s">
        <v>750</v>
      </c>
    </row>
    <row r="13" spans="1:4" ht="12.75">
      <c r="A13">
        <v>10</v>
      </c>
      <c r="B13" s="684" t="s">
        <v>802</v>
      </c>
      <c r="C13" s="684" t="s">
        <v>803</v>
      </c>
      <c r="D13" s="684" t="s">
        <v>804</v>
      </c>
    </row>
    <row r="14" spans="1:4" ht="12.75">
      <c r="A14">
        <v>11</v>
      </c>
      <c r="B14" s="684" t="s">
        <v>475</v>
      </c>
      <c r="C14" s="684" t="s">
        <v>476</v>
      </c>
      <c r="D14" s="684" t="s">
        <v>748</v>
      </c>
    </row>
    <row r="15" spans="1:4" ht="12.75">
      <c r="A15">
        <v>12</v>
      </c>
      <c r="B15" s="684" t="s">
        <v>805</v>
      </c>
      <c r="C15" s="684" t="s">
        <v>806</v>
      </c>
      <c r="D15" s="684" t="s">
        <v>807</v>
      </c>
    </row>
    <row r="16" spans="1:4" ht="12.75">
      <c r="A16">
        <v>13</v>
      </c>
      <c r="B16" s="684" t="s">
        <v>808</v>
      </c>
      <c r="C16" s="684" t="s">
        <v>809</v>
      </c>
      <c r="D16" s="684" t="s">
        <v>750</v>
      </c>
    </row>
    <row r="17" spans="1:4" ht="12.75">
      <c r="A17">
        <v>14</v>
      </c>
      <c r="B17" s="684" t="s">
        <v>477</v>
      </c>
      <c r="C17" s="684" t="s">
        <v>478</v>
      </c>
      <c r="D17" s="684" t="s">
        <v>748</v>
      </c>
    </row>
    <row r="18" spans="1:4" ht="12.75">
      <c r="A18">
        <v>15</v>
      </c>
      <c r="B18" s="684" t="s">
        <v>810</v>
      </c>
      <c r="C18" s="684" t="s">
        <v>811</v>
      </c>
      <c r="D18" s="684" t="s">
        <v>807</v>
      </c>
    </row>
    <row r="19" spans="1:4" ht="12.75">
      <c r="A19">
        <v>16</v>
      </c>
      <c r="B19" s="684" t="s">
        <v>812</v>
      </c>
      <c r="C19" s="684" t="s">
        <v>813</v>
      </c>
      <c r="D19" s="684" t="s">
        <v>757</v>
      </c>
    </row>
    <row r="20" spans="1:4" ht="12.75">
      <c r="A20">
        <v>17</v>
      </c>
      <c r="B20" s="684" t="s">
        <v>814</v>
      </c>
      <c r="C20" s="684" t="s">
        <v>815</v>
      </c>
      <c r="D20" s="684" t="s">
        <v>750</v>
      </c>
    </row>
    <row r="21" spans="1:4" ht="12.75">
      <c r="A21">
        <v>18</v>
      </c>
      <c r="B21" s="684" t="s">
        <v>816</v>
      </c>
      <c r="C21" s="684" t="s">
        <v>817</v>
      </c>
      <c r="D21" s="684" t="s">
        <v>760</v>
      </c>
    </row>
    <row r="22" spans="1:4" ht="12.75">
      <c r="A22">
        <v>19</v>
      </c>
      <c r="B22" s="684" t="s">
        <v>479</v>
      </c>
      <c r="C22" s="684" t="s">
        <v>480</v>
      </c>
      <c r="D22" s="684" t="s">
        <v>748</v>
      </c>
    </row>
    <row r="23" spans="1:4" ht="12.75">
      <c r="A23">
        <v>20</v>
      </c>
      <c r="B23" s="684" t="s">
        <v>818</v>
      </c>
      <c r="C23" s="684" t="s">
        <v>819</v>
      </c>
      <c r="D23" s="684" t="s">
        <v>759</v>
      </c>
    </row>
    <row r="24" spans="1:4" ht="12.75">
      <c r="A24">
        <v>21</v>
      </c>
      <c r="B24" s="684" t="s">
        <v>820</v>
      </c>
      <c r="C24" s="684" t="s">
        <v>821</v>
      </c>
      <c r="D24" s="684" t="s">
        <v>760</v>
      </c>
    </row>
    <row r="25" spans="1:4" ht="12.75">
      <c r="A25">
        <v>22</v>
      </c>
      <c r="B25" s="684" t="s">
        <v>481</v>
      </c>
      <c r="C25" s="684" t="s">
        <v>482</v>
      </c>
      <c r="D25" s="684" t="s">
        <v>748</v>
      </c>
    </row>
    <row r="26" spans="1:4" ht="12.75">
      <c r="A26">
        <v>23</v>
      </c>
      <c r="B26" s="684" t="s">
        <v>822</v>
      </c>
      <c r="C26" s="684" t="s">
        <v>823</v>
      </c>
      <c r="D26" s="684" t="s">
        <v>757</v>
      </c>
    </row>
    <row r="27" spans="1:4" ht="12.75">
      <c r="A27">
        <v>24</v>
      </c>
      <c r="B27" s="684" t="s">
        <v>824</v>
      </c>
      <c r="C27" s="684" t="s">
        <v>825</v>
      </c>
      <c r="D27" s="684" t="s">
        <v>757</v>
      </c>
    </row>
    <row r="28" spans="1:4" ht="12.75">
      <c r="A28">
        <v>25</v>
      </c>
      <c r="B28" s="684" t="s">
        <v>826</v>
      </c>
      <c r="C28" s="684" t="s">
        <v>827</v>
      </c>
      <c r="D28" s="684" t="s">
        <v>758</v>
      </c>
    </row>
    <row r="29" spans="1:4" ht="12.75">
      <c r="A29">
        <v>26</v>
      </c>
      <c r="B29" s="684" t="s">
        <v>483</v>
      </c>
      <c r="C29" s="684" t="s">
        <v>484</v>
      </c>
      <c r="D29" s="684" t="s">
        <v>748</v>
      </c>
    </row>
    <row r="30" spans="1:4" ht="12.75">
      <c r="A30">
        <v>27</v>
      </c>
      <c r="B30" s="684" t="s">
        <v>485</v>
      </c>
      <c r="C30" s="684" t="s">
        <v>486</v>
      </c>
      <c r="D30" s="684" t="s">
        <v>748</v>
      </c>
    </row>
    <row r="31" spans="1:4" ht="12.75">
      <c r="A31">
        <v>28</v>
      </c>
      <c r="B31" s="684" t="s">
        <v>487</v>
      </c>
      <c r="C31" s="684" t="s">
        <v>488</v>
      </c>
      <c r="D31" s="684" t="s">
        <v>748</v>
      </c>
    </row>
    <row r="32" spans="1:4" ht="12.75">
      <c r="A32">
        <v>29</v>
      </c>
      <c r="B32" s="684" t="s">
        <v>828</v>
      </c>
      <c r="C32" s="684" t="s">
        <v>829</v>
      </c>
      <c r="D32" s="684" t="s">
        <v>757</v>
      </c>
    </row>
    <row r="33" spans="1:4" ht="12.75">
      <c r="A33">
        <v>30</v>
      </c>
      <c r="B33" s="684" t="s">
        <v>489</v>
      </c>
      <c r="C33" s="684" t="s">
        <v>490</v>
      </c>
      <c r="D33" s="684" t="s">
        <v>748</v>
      </c>
    </row>
    <row r="34" spans="1:4" ht="12.75">
      <c r="A34">
        <v>31</v>
      </c>
      <c r="B34" s="684" t="s">
        <v>491</v>
      </c>
      <c r="C34" s="684" t="s">
        <v>492</v>
      </c>
      <c r="D34" s="684" t="s">
        <v>748</v>
      </c>
    </row>
    <row r="35" spans="1:4" ht="12.75">
      <c r="A35">
        <v>32</v>
      </c>
      <c r="B35" s="684" t="s">
        <v>830</v>
      </c>
      <c r="C35" s="684" t="s">
        <v>831</v>
      </c>
      <c r="D35" s="684" t="s">
        <v>807</v>
      </c>
    </row>
    <row r="36" spans="1:4" ht="12.75">
      <c r="A36">
        <v>33</v>
      </c>
      <c r="B36" s="684" t="s">
        <v>493</v>
      </c>
      <c r="C36" s="684" t="s">
        <v>494</v>
      </c>
      <c r="D36" s="684" t="s">
        <v>748</v>
      </c>
    </row>
    <row r="37" spans="1:4" ht="12.75">
      <c r="A37">
        <v>34</v>
      </c>
      <c r="B37" s="684" t="s">
        <v>495</v>
      </c>
      <c r="C37" s="684" t="s">
        <v>496</v>
      </c>
      <c r="D37" s="684" t="s">
        <v>748</v>
      </c>
    </row>
    <row r="38" spans="1:4" ht="12.75">
      <c r="A38">
        <v>35</v>
      </c>
      <c r="B38" s="684" t="s">
        <v>832</v>
      </c>
      <c r="C38" s="684" t="s">
        <v>833</v>
      </c>
      <c r="D38" s="684" t="s">
        <v>834</v>
      </c>
    </row>
    <row r="39" spans="1:4" ht="12.75">
      <c r="A39">
        <v>36</v>
      </c>
      <c r="B39" s="684" t="s">
        <v>497</v>
      </c>
      <c r="C39" s="684" t="s">
        <v>498</v>
      </c>
      <c r="D39" s="684" t="s">
        <v>748</v>
      </c>
    </row>
    <row r="40" spans="1:4" ht="12.75">
      <c r="A40">
        <v>37</v>
      </c>
      <c r="B40" s="684" t="s">
        <v>499</v>
      </c>
      <c r="C40" s="684" t="s">
        <v>500</v>
      </c>
      <c r="D40" s="684" t="s">
        <v>748</v>
      </c>
    </row>
    <row r="41" spans="1:4" ht="12.75">
      <c r="A41">
        <v>38</v>
      </c>
      <c r="B41" s="684" t="s">
        <v>835</v>
      </c>
      <c r="C41" s="684" t="s">
        <v>836</v>
      </c>
      <c r="D41" s="684" t="s">
        <v>760</v>
      </c>
    </row>
    <row r="42" spans="1:4" ht="12.75">
      <c r="A42">
        <v>39</v>
      </c>
      <c r="B42" s="684" t="s">
        <v>501</v>
      </c>
      <c r="C42" s="684" t="s">
        <v>502</v>
      </c>
      <c r="D42" s="684" t="s">
        <v>748</v>
      </c>
    </row>
    <row r="43" spans="1:4" ht="12.75">
      <c r="A43">
        <v>40</v>
      </c>
      <c r="B43" s="684" t="s">
        <v>503</v>
      </c>
      <c r="C43" s="684" t="s">
        <v>504</v>
      </c>
      <c r="D43" s="684" t="s">
        <v>748</v>
      </c>
    </row>
    <row r="44" spans="1:4" ht="12.75">
      <c r="A44">
        <v>41</v>
      </c>
      <c r="B44" s="684" t="s">
        <v>837</v>
      </c>
      <c r="C44" s="684" t="s">
        <v>838</v>
      </c>
      <c r="D44" s="684" t="s">
        <v>750</v>
      </c>
    </row>
    <row r="45" spans="1:4" ht="12.75">
      <c r="A45">
        <v>42</v>
      </c>
      <c r="B45" s="684" t="s">
        <v>505</v>
      </c>
      <c r="C45" s="684" t="s">
        <v>506</v>
      </c>
      <c r="D45" s="684" t="s">
        <v>748</v>
      </c>
    </row>
    <row r="46" spans="1:4" ht="12.75">
      <c r="A46">
        <v>43</v>
      </c>
      <c r="B46" s="684" t="s">
        <v>507</v>
      </c>
      <c r="C46" s="684" t="s">
        <v>508</v>
      </c>
      <c r="D46" s="684" t="s">
        <v>748</v>
      </c>
    </row>
    <row r="47" spans="1:4" ht="12.75">
      <c r="A47">
        <v>44</v>
      </c>
      <c r="B47" s="684" t="s">
        <v>839</v>
      </c>
      <c r="C47" s="684" t="s">
        <v>840</v>
      </c>
      <c r="D47" s="684" t="s">
        <v>759</v>
      </c>
    </row>
    <row r="48" spans="1:4" ht="12.75">
      <c r="A48">
        <v>45</v>
      </c>
      <c r="B48" s="684" t="s">
        <v>841</v>
      </c>
      <c r="C48" s="684" t="s">
        <v>842</v>
      </c>
      <c r="D48" s="684" t="s">
        <v>834</v>
      </c>
    </row>
    <row r="49" spans="1:4" ht="12.75">
      <c r="A49">
        <v>46</v>
      </c>
      <c r="B49" s="684" t="s">
        <v>843</v>
      </c>
      <c r="C49" s="684" t="s">
        <v>844</v>
      </c>
      <c r="D49" s="684" t="s">
        <v>750</v>
      </c>
    </row>
    <row r="50" spans="1:4" ht="12.75">
      <c r="A50">
        <v>47</v>
      </c>
      <c r="B50" s="684" t="s">
        <v>509</v>
      </c>
      <c r="C50" s="684" t="s">
        <v>510</v>
      </c>
      <c r="D50" s="684" t="s">
        <v>748</v>
      </c>
    </row>
    <row r="51" spans="1:4" ht="12.75">
      <c r="A51">
        <v>48</v>
      </c>
      <c r="B51" s="684" t="s">
        <v>511</v>
      </c>
      <c r="C51" s="684" t="s">
        <v>512</v>
      </c>
      <c r="D51" s="684" t="s">
        <v>748</v>
      </c>
    </row>
    <row r="52" spans="1:4" ht="12.75">
      <c r="A52">
        <v>49</v>
      </c>
      <c r="B52" s="684" t="s">
        <v>845</v>
      </c>
      <c r="C52" s="684" t="s">
        <v>846</v>
      </c>
      <c r="D52" s="684" t="s">
        <v>804</v>
      </c>
    </row>
    <row r="53" spans="1:4" ht="12.75">
      <c r="A53">
        <v>50</v>
      </c>
      <c r="B53" s="684" t="s">
        <v>513</v>
      </c>
      <c r="C53" s="684" t="s">
        <v>514</v>
      </c>
      <c r="D53" s="684" t="s">
        <v>748</v>
      </c>
    </row>
    <row r="54" spans="1:4" ht="12.75">
      <c r="A54">
        <v>51</v>
      </c>
      <c r="B54" s="684" t="s">
        <v>515</v>
      </c>
      <c r="C54" s="684" t="s">
        <v>516</v>
      </c>
      <c r="D54" s="684" t="s">
        <v>748</v>
      </c>
    </row>
    <row r="55" spans="1:4" ht="12.75">
      <c r="A55">
        <v>52</v>
      </c>
      <c r="B55" s="684" t="s">
        <v>517</v>
      </c>
      <c r="C55" s="684" t="s">
        <v>518</v>
      </c>
      <c r="D55" s="684" t="s">
        <v>748</v>
      </c>
    </row>
    <row r="56" spans="1:4" ht="12.75">
      <c r="A56">
        <v>53</v>
      </c>
      <c r="B56" s="684" t="s">
        <v>847</v>
      </c>
      <c r="C56" s="684" t="s">
        <v>848</v>
      </c>
      <c r="D56" s="684" t="s">
        <v>804</v>
      </c>
    </row>
    <row r="57" spans="1:4" ht="12.75">
      <c r="A57">
        <v>54</v>
      </c>
      <c r="B57" s="684" t="s">
        <v>519</v>
      </c>
      <c r="C57" s="684" t="s">
        <v>520</v>
      </c>
      <c r="D57" s="684" t="s">
        <v>748</v>
      </c>
    </row>
    <row r="58" spans="1:4" ht="12.75">
      <c r="A58">
        <v>55</v>
      </c>
      <c r="B58" s="684" t="s">
        <v>521</v>
      </c>
      <c r="C58" s="684" t="s">
        <v>522</v>
      </c>
      <c r="D58" s="684" t="s">
        <v>748</v>
      </c>
    </row>
    <row r="59" spans="1:4" ht="12.75">
      <c r="A59">
        <v>56</v>
      </c>
      <c r="B59" s="684" t="s">
        <v>523</v>
      </c>
      <c r="C59" s="684" t="s">
        <v>524</v>
      </c>
      <c r="D59" s="684" t="s">
        <v>748</v>
      </c>
    </row>
    <row r="60" spans="1:4" ht="12.75">
      <c r="A60">
        <v>57</v>
      </c>
      <c r="B60" s="684" t="s">
        <v>525</v>
      </c>
      <c r="C60" s="684" t="s">
        <v>526</v>
      </c>
      <c r="D60" s="684" t="s">
        <v>748</v>
      </c>
    </row>
    <row r="61" spans="1:4" ht="12.75">
      <c r="A61">
        <v>58</v>
      </c>
      <c r="B61" s="684" t="s">
        <v>527</v>
      </c>
      <c r="C61" s="684" t="s">
        <v>528</v>
      </c>
      <c r="D61" s="684" t="s">
        <v>748</v>
      </c>
    </row>
    <row r="62" spans="1:4" ht="12.75">
      <c r="A62">
        <v>59</v>
      </c>
      <c r="B62" s="684" t="s">
        <v>529</v>
      </c>
      <c r="C62" s="684" t="s">
        <v>530</v>
      </c>
      <c r="D62" s="684" t="s">
        <v>748</v>
      </c>
    </row>
    <row r="63" spans="1:4" ht="12.75">
      <c r="A63">
        <v>60</v>
      </c>
      <c r="B63" s="684" t="s">
        <v>531</v>
      </c>
      <c r="C63" s="684" t="s">
        <v>532</v>
      </c>
      <c r="D63" s="684" t="s">
        <v>748</v>
      </c>
    </row>
    <row r="64" spans="1:4" ht="12.75">
      <c r="A64">
        <v>61</v>
      </c>
      <c r="B64" s="684" t="s">
        <v>533</v>
      </c>
      <c r="C64" s="684" t="s">
        <v>534</v>
      </c>
      <c r="D64" s="684" t="s">
        <v>748</v>
      </c>
    </row>
    <row r="65" spans="1:4" ht="12.75">
      <c r="A65">
        <v>62</v>
      </c>
      <c r="B65" s="684" t="s">
        <v>535</v>
      </c>
      <c r="C65" s="684" t="s">
        <v>536</v>
      </c>
      <c r="D65" s="684" t="s">
        <v>748</v>
      </c>
    </row>
    <row r="66" spans="1:4" ht="12.75">
      <c r="A66">
        <v>63</v>
      </c>
      <c r="B66" s="684" t="s">
        <v>849</v>
      </c>
      <c r="C66" s="684" t="s">
        <v>850</v>
      </c>
      <c r="D66" s="684" t="s">
        <v>760</v>
      </c>
    </row>
    <row r="67" spans="1:4" ht="12.75">
      <c r="A67">
        <v>64</v>
      </c>
      <c r="B67" s="684" t="s">
        <v>537</v>
      </c>
      <c r="C67" s="684" t="s">
        <v>538</v>
      </c>
      <c r="D67" s="684" t="s">
        <v>748</v>
      </c>
    </row>
    <row r="68" spans="1:4" ht="12.75">
      <c r="A68">
        <v>65</v>
      </c>
      <c r="B68" s="684" t="s">
        <v>539</v>
      </c>
      <c r="C68" s="684" t="s">
        <v>540</v>
      </c>
      <c r="D68" s="684" t="s">
        <v>748</v>
      </c>
    </row>
    <row r="69" spans="1:4" ht="12.75">
      <c r="A69">
        <v>66</v>
      </c>
      <c r="B69" s="684" t="s">
        <v>541</v>
      </c>
      <c r="C69" s="684" t="s">
        <v>542</v>
      </c>
      <c r="D69" s="684" t="s">
        <v>748</v>
      </c>
    </row>
    <row r="70" spans="1:4" ht="12.75">
      <c r="A70">
        <v>67</v>
      </c>
      <c r="B70" s="684" t="s">
        <v>851</v>
      </c>
      <c r="C70" s="684" t="s">
        <v>852</v>
      </c>
      <c r="D70" s="684" t="s">
        <v>760</v>
      </c>
    </row>
    <row r="71" spans="1:4" ht="12.75">
      <c r="A71">
        <v>68</v>
      </c>
      <c r="B71" s="684" t="s">
        <v>543</v>
      </c>
      <c r="C71" s="684" t="s">
        <v>544</v>
      </c>
      <c r="D71" s="684" t="s">
        <v>748</v>
      </c>
    </row>
    <row r="72" spans="1:4" ht="12.75">
      <c r="A72">
        <v>69</v>
      </c>
      <c r="B72" s="684" t="s">
        <v>853</v>
      </c>
      <c r="C72" s="684" t="s">
        <v>854</v>
      </c>
      <c r="D72" s="684" t="s">
        <v>750</v>
      </c>
    </row>
    <row r="73" spans="1:4" ht="12.75">
      <c r="A73">
        <v>70</v>
      </c>
      <c r="B73" s="684" t="s">
        <v>545</v>
      </c>
      <c r="C73" s="684" t="s">
        <v>546</v>
      </c>
      <c r="D73" s="684" t="s">
        <v>748</v>
      </c>
    </row>
    <row r="74" spans="1:4" ht="12.75">
      <c r="A74">
        <v>71</v>
      </c>
      <c r="B74" s="684" t="s">
        <v>547</v>
      </c>
      <c r="C74" s="684" t="s">
        <v>548</v>
      </c>
      <c r="D74" s="684" t="s">
        <v>748</v>
      </c>
    </row>
    <row r="75" spans="1:4" ht="12.75">
      <c r="A75">
        <v>72</v>
      </c>
      <c r="B75" s="684" t="s">
        <v>549</v>
      </c>
      <c r="C75" s="684" t="s">
        <v>550</v>
      </c>
      <c r="D75" s="684" t="s">
        <v>748</v>
      </c>
    </row>
    <row r="76" spans="1:4" ht="12.75">
      <c r="A76">
        <v>73</v>
      </c>
      <c r="B76" s="684" t="s">
        <v>855</v>
      </c>
      <c r="C76" s="684" t="s">
        <v>856</v>
      </c>
      <c r="D76" s="684" t="s">
        <v>759</v>
      </c>
    </row>
    <row r="77" spans="1:4" ht="12.75">
      <c r="A77">
        <v>74</v>
      </c>
      <c r="B77" s="684" t="s">
        <v>551</v>
      </c>
      <c r="C77" s="684" t="s">
        <v>552</v>
      </c>
      <c r="D77" s="684" t="s">
        <v>748</v>
      </c>
    </row>
    <row r="78" spans="1:4" ht="12.75">
      <c r="A78">
        <v>75</v>
      </c>
      <c r="B78" s="684" t="s">
        <v>553</v>
      </c>
      <c r="C78" s="684" t="s">
        <v>554</v>
      </c>
      <c r="D78" s="684" t="s">
        <v>748</v>
      </c>
    </row>
    <row r="79" spans="1:4" ht="12.75">
      <c r="A79">
        <v>76</v>
      </c>
      <c r="B79" s="684" t="s">
        <v>555</v>
      </c>
      <c r="C79" s="684" t="s">
        <v>556</v>
      </c>
      <c r="D79" s="684" t="s">
        <v>748</v>
      </c>
    </row>
    <row r="80" spans="1:4" ht="12.75">
      <c r="A80">
        <v>77</v>
      </c>
      <c r="B80" s="684" t="s">
        <v>557</v>
      </c>
      <c r="C80" s="684" t="s">
        <v>558</v>
      </c>
      <c r="D80" s="684" t="s">
        <v>748</v>
      </c>
    </row>
    <row r="81" spans="1:4" ht="12.75">
      <c r="A81">
        <v>78</v>
      </c>
      <c r="B81" s="684" t="s">
        <v>857</v>
      </c>
      <c r="C81" s="684" t="s">
        <v>858</v>
      </c>
      <c r="D81" s="684" t="s">
        <v>757</v>
      </c>
    </row>
    <row r="82" spans="1:4" ht="12.75">
      <c r="A82">
        <v>79</v>
      </c>
      <c r="B82" s="684" t="s">
        <v>559</v>
      </c>
      <c r="C82" s="684" t="s">
        <v>560</v>
      </c>
      <c r="D82" s="684" t="s">
        <v>748</v>
      </c>
    </row>
    <row r="83" spans="1:4" ht="12.75">
      <c r="A83">
        <v>80</v>
      </c>
      <c r="B83" s="684" t="s">
        <v>561</v>
      </c>
      <c r="C83" s="684" t="s">
        <v>562</v>
      </c>
      <c r="D83" s="684" t="s">
        <v>748</v>
      </c>
    </row>
    <row r="84" spans="1:4" ht="12.75">
      <c r="A84">
        <v>81</v>
      </c>
      <c r="B84" s="684" t="s">
        <v>563</v>
      </c>
      <c r="C84" s="684" t="s">
        <v>564</v>
      </c>
      <c r="D84" s="684" t="s">
        <v>748</v>
      </c>
    </row>
    <row r="85" spans="1:4" ht="12.75">
      <c r="A85">
        <v>82</v>
      </c>
      <c r="B85" s="684" t="s">
        <v>859</v>
      </c>
      <c r="C85" s="684" t="s">
        <v>860</v>
      </c>
      <c r="D85" s="684" t="s">
        <v>759</v>
      </c>
    </row>
    <row r="86" spans="1:4" ht="12.75">
      <c r="A86">
        <v>83</v>
      </c>
      <c r="B86" s="684" t="s">
        <v>861</v>
      </c>
      <c r="C86" s="684" t="s">
        <v>862</v>
      </c>
      <c r="D86" s="684" t="s">
        <v>759</v>
      </c>
    </row>
    <row r="87" spans="1:4" ht="12.75">
      <c r="A87">
        <v>84</v>
      </c>
      <c r="B87" s="684" t="s">
        <v>565</v>
      </c>
      <c r="C87" s="684" t="s">
        <v>566</v>
      </c>
      <c r="D87" s="684" t="s">
        <v>748</v>
      </c>
    </row>
    <row r="88" spans="1:4" ht="12.75">
      <c r="A88">
        <v>85</v>
      </c>
      <c r="B88" s="684" t="s">
        <v>567</v>
      </c>
      <c r="C88" s="684" t="s">
        <v>568</v>
      </c>
      <c r="D88" s="684" t="s">
        <v>748</v>
      </c>
    </row>
    <row r="89" spans="1:4" ht="12.75">
      <c r="A89">
        <v>86</v>
      </c>
      <c r="B89" s="684" t="s">
        <v>569</v>
      </c>
      <c r="C89" s="684" t="s">
        <v>570</v>
      </c>
      <c r="D89" s="684" t="s">
        <v>748</v>
      </c>
    </row>
    <row r="90" spans="1:4" ht="12.75">
      <c r="A90">
        <v>87</v>
      </c>
      <c r="B90" s="684" t="s">
        <v>571</v>
      </c>
      <c r="C90" s="684" t="s">
        <v>572</v>
      </c>
      <c r="D90" s="684" t="s">
        <v>748</v>
      </c>
    </row>
    <row r="91" spans="1:4" ht="12.75">
      <c r="A91">
        <v>88</v>
      </c>
      <c r="B91" s="684" t="s">
        <v>573</v>
      </c>
      <c r="C91" s="684" t="s">
        <v>574</v>
      </c>
      <c r="D91" s="684" t="s">
        <v>748</v>
      </c>
    </row>
    <row r="92" spans="1:4" ht="12.75">
      <c r="A92">
        <v>89</v>
      </c>
      <c r="B92" s="684" t="s">
        <v>575</v>
      </c>
      <c r="C92" s="684" t="s">
        <v>576</v>
      </c>
      <c r="D92" s="684" t="s">
        <v>748</v>
      </c>
    </row>
    <row r="93" spans="1:4" ht="12.75">
      <c r="A93">
        <v>90</v>
      </c>
      <c r="B93" s="684" t="s">
        <v>577</v>
      </c>
      <c r="C93" s="684" t="s">
        <v>578</v>
      </c>
      <c r="D93" s="684" t="s">
        <v>748</v>
      </c>
    </row>
    <row r="94" spans="1:4" ht="12.75">
      <c r="A94">
        <v>91</v>
      </c>
      <c r="B94" s="684" t="s">
        <v>863</v>
      </c>
      <c r="C94" s="684" t="s">
        <v>864</v>
      </c>
      <c r="D94" s="684" t="s">
        <v>759</v>
      </c>
    </row>
    <row r="95" spans="1:4" ht="12.75">
      <c r="A95">
        <v>92</v>
      </c>
      <c r="B95" s="684" t="s">
        <v>579</v>
      </c>
      <c r="C95" s="684" t="s">
        <v>580</v>
      </c>
      <c r="D95" s="684" t="s">
        <v>748</v>
      </c>
    </row>
    <row r="96" spans="1:4" ht="12.75">
      <c r="A96">
        <v>93</v>
      </c>
      <c r="B96" s="684" t="s">
        <v>581</v>
      </c>
      <c r="C96" s="684" t="s">
        <v>582</v>
      </c>
      <c r="D96" s="684" t="s">
        <v>748</v>
      </c>
    </row>
    <row r="97" spans="1:4" ht="12.75">
      <c r="A97">
        <v>94</v>
      </c>
      <c r="B97" s="684" t="s">
        <v>865</v>
      </c>
      <c r="C97" s="684" t="s">
        <v>866</v>
      </c>
      <c r="D97" s="684" t="s">
        <v>758</v>
      </c>
    </row>
    <row r="98" spans="1:4" ht="12.75">
      <c r="A98">
        <v>95</v>
      </c>
      <c r="B98" s="684" t="s">
        <v>583</v>
      </c>
      <c r="C98" s="684" t="s">
        <v>584</v>
      </c>
      <c r="D98" s="684" t="s">
        <v>748</v>
      </c>
    </row>
    <row r="99" spans="1:4" ht="12.75">
      <c r="A99">
        <v>96</v>
      </c>
      <c r="B99" s="684" t="s">
        <v>585</v>
      </c>
      <c r="C99" s="684" t="s">
        <v>586</v>
      </c>
      <c r="D99" s="684" t="s">
        <v>748</v>
      </c>
    </row>
    <row r="100" spans="1:4" ht="12.75">
      <c r="A100">
        <v>97</v>
      </c>
      <c r="B100" s="684" t="s">
        <v>587</v>
      </c>
      <c r="C100" s="684" t="s">
        <v>588</v>
      </c>
      <c r="D100" s="684" t="s">
        <v>748</v>
      </c>
    </row>
    <row r="101" spans="1:4" ht="12.75">
      <c r="A101">
        <v>98</v>
      </c>
      <c r="B101" s="684" t="s">
        <v>589</v>
      </c>
      <c r="C101" s="684" t="s">
        <v>590</v>
      </c>
      <c r="D101" s="684" t="s">
        <v>748</v>
      </c>
    </row>
    <row r="102" spans="1:4" ht="12.75">
      <c r="A102">
        <v>99</v>
      </c>
      <c r="B102" s="684" t="s">
        <v>867</v>
      </c>
      <c r="C102" s="684" t="s">
        <v>868</v>
      </c>
      <c r="D102" s="684" t="s">
        <v>760</v>
      </c>
    </row>
    <row r="103" spans="1:4" ht="12.75">
      <c r="A103">
        <v>100</v>
      </c>
      <c r="B103" s="684" t="s">
        <v>591</v>
      </c>
      <c r="C103" s="684" t="s">
        <v>592</v>
      </c>
      <c r="D103" s="684" t="s">
        <v>748</v>
      </c>
    </row>
    <row r="104" spans="1:4" ht="12.75">
      <c r="A104">
        <v>101</v>
      </c>
      <c r="B104" s="684" t="s">
        <v>593</v>
      </c>
      <c r="C104" s="684" t="s">
        <v>594</v>
      </c>
      <c r="D104" s="684" t="s">
        <v>748</v>
      </c>
    </row>
    <row r="105" spans="1:4" ht="12.75">
      <c r="A105">
        <v>102</v>
      </c>
      <c r="B105" s="684" t="s">
        <v>869</v>
      </c>
      <c r="C105" s="684" t="s">
        <v>870</v>
      </c>
      <c r="D105" s="684" t="s">
        <v>760</v>
      </c>
    </row>
    <row r="106" spans="1:4" ht="12.75">
      <c r="A106">
        <v>103</v>
      </c>
      <c r="B106" s="684" t="s">
        <v>595</v>
      </c>
      <c r="C106" s="684" t="s">
        <v>596</v>
      </c>
      <c r="D106" s="684" t="s">
        <v>748</v>
      </c>
    </row>
    <row r="107" spans="1:4" ht="12.75">
      <c r="A107">
        <v>104</v>
      </c>
      <c r="B107" s="684" t="s">
        <v>597</v>
      </c>
      <c r="C107" s="684" t="s">
        <v>598</v>
      </c>
      <c r="D107" s="684" t="s">
        <v>748</v>
      </c>
    </row>
    <row r="108" spans="1:4" ht="12.75">
      <c r="A108">
        <v>105</v>
      </c>
      <c r="B108" s="684" t="s">
        <v>599</v>
      </c>
      <c r="C108" s="684" t="s">
        <v>600</v>
      </c>
      <c r="D108" s="684" t="s">
        <v>748</v>
      </c>
    </row>
    <row r="109" spans="1:4" ht="12.75">
      <c r="A109">
        <v>106</v>
      </c>
      <c r="B109" s="684" t="s">
        <v>601</v>
      </c>
      <c r="C109" s="684" t="s">
        <v>602</v>
      </c>
      <c r="D109" s="684" t="s">
        <v>748</v>
      </c>
    </row>
    <row r="110" spans="1:4" ht="12.75">
      <c r="A110">
        <v>107</v>
      </c>
      <c r="B110" s="684" t="s">
        <v>871</v>
      </c>
      <c r="C110" s="684" t="s">
        <v>872</v>
      </c>
      <c r="D110" s="684" t="s">
        <v>758</v>
      </c>
    </row>
    <row r="111" spans="1:4" ht="12.75">
      <c r="A111">
        <v>108</v>
      </c>
      <c r="B111" s="684" t="s">
        <v>603</v>
      </c>
      <c r="C111" s="684" t="s">
        <v>604</v>
      </c>
      <c r="D111" s="684" t="s">
        <v>748</v>
      </c>
    </row>
    <row r="112" spans="1:4" ht="12.75">
      <c r="A112">
        <v>109</v>
      </c>
      <c r="B112" s="684" t="s">
        <v>605</v>
      </c>
      <c r="C112" s="684" t="s">
        <v>606</v>
      </c>
      <c r="D112" s="684" t="s">
        <v>748</v>
      </c>
    </row>
    <row r="113" spans="1:4" ht="12.75">
      <c r="A113">
        <v>110</v>
      </c>
      <c r="B113" s="684" t="s">
        <v>607</v>
      </c>
      <c r="C113" s="684" t="s">
        <v>608</v>
      </c>
      <c r="D113" s="684" t="s">
        <v>748</v>
      </c>
    </row>
    <row r="114" spans="1:4" ht="12.75">
      <c r="A114">
        <v>111</v>
      </c>
      <c r="B114" s="684" t="s">
        <v>609</v>
      </c>
      <c r="C114" s="684" t="s">
        <v>610</v>
      </c>
      <c r="D114" s="684" t="s">
        <v>748</v>
      </c>
    </row>
    <row r="115" spans="1:4" ht="12.75">
      <c r="A115">
        <v>112</v>
      </c>
      <c r="B115" s="684" t="s">
        <v>611</v>
      </c>
      <c r="C115" s="684" t="s">
        <v>612</v>
      </c>
      <c r="D115" s="684" t="s">
        <v>748</v>
      </c>
    </row>
    <row r="116" spans="1:4" ht="12.75">
      <c r="A116">
        <v>113</v>
      </c>
      <c r="B116" s="684" t="s">
        <v>873</v>
      </c>
      <c r="C116" s="684" t="s">
        <v>874</v>
      </c>
      <c r="D116" s="684" t="s">
        <v>750</v>
      </c>
    </row>
    <row r="117" spans="1:4" ht="12.75">
      <c r="A117">
        <v>114</v>
      </c>
      <c r="B117" s="684" t="s">
        <v>613</v>
      </c>
      <c r="C117" s="684" t="s">
        <v>614</v>
      </c>
      <c r="D117" s="684" t="s">
        <v>748</v>
      </c>
    </row>
    <row r="118" spans="1:4" ht="12.75">
      <c r="A118">
        <v>115</v>
      </c>
      <c r="B118" s="684" t="s">
        <v>615</v>
      </c>
      <c r="C118" s="684" t="s">
        <v>616</v>
      </c>
      <c r="D118" s="684" t="s">
        <v>748</v>
      </c>
    </row>
    <row r="119" spans="1:4" ht="12.75">
      <c r="A119">
        <v>116</v>
      </c>
      <c r="B119" s="684" t="s">
        <v>617</v>
      </c>
      <c r="C119" s="684" t="s">
        <v>618</v>
      </c>
      <c r="D119" s="684" t="s">
        <v>748</v>
      </c>
    </row>
    <row r="120" spans="1:4" ht="12.75">
      <c r="A120">
        <v>117</v>
      </c>
      <c r="B120" s="684" t="s">
        <v>619</v>
      </c>
      <c r="C120" s="684" t="s">
        <v>620</v>
      </c>
      <c r="D120" s="684" t="s">
        <v>748</v>
      </c>
    </row>
    <row r="121" spans="1:4" ht="12.75">
      <c r="A121">
        <v>118</v>
      </c>
      <c r="B121" s="684" t="s">
        <v>621</v>
      </c>
      <c r="C121" s="684" t="s">
        <v>622</v>
      </c>
      <c r="D121" s="684" t="s">
        <v>748</v>
      </c>
    </row>
    <row r="122" spans="1:4" ht="12.75">
      <c r="A122">
        <v>119</v>
      </c>
      <c r="B122" s="684" t="s">
        <v>623</v>
      </c>
      <c r="C122" s="684" t="s">
        <v>624</v>
      </c>
      <c r="D122" s="684" t="s">
        <v>748</v>
      </c>
    </row>
    <row r="123" spans="1:4" ht="12.75">
      <c r="A123">
        <v>120</v>
      </c>
      <c r="B123" s="684" t="s">
        <v>625</v>
      </c>
      <c r="C123" s="684" t="s">
        <v>626</v>
      </c>
      <c r="D123" s="684" t="s">
        <v>748</v>
      </c>
    </row>
    <row r="124" spans="1:4" ht="12.75">
      <c r="A124">
        <v>121</v>
      </c>
      <c r="B124" s="684" t="s">
        <v>627</v>
      </c>
      <c r="C124" s="684" t="s">
        <v>628</v>
      </c>
      <c r="D124" s="684" t="s">
        <v>748</v>
      </c>
    </row>
    <row r="125" spans="1:4" ht="12.75">
      <c r="A125">
        <v>122</v>
      </c>
      <c r="B125" s="684" t="s">
        <v>629</v>
      </c>
      <c r="C125" s="684" t="s">
        <v>630</v>
      </c>
      <c r="D125" s="684" t="s">
        <v>748</v>
      </c>
    </row>
    <row r="126" spans="1:4" ht="12.75">
      <c r="A126">
        <v>123</v>
      </c>
      <c r="B126" s="684" t="s">
        <v>631</v>
      </c>
      <c r="C126" s="684" t="s">
        <v>632</v>
      </c>
      <c r="D126" s="684" t="s">
        <v>748</v>
      </c>
    </row>
    <row r="127" spans="1:4" ht="12.75">
      <c r="A127">
        <v>124</v>
      </c>
      <c r="B127" s="684" t="s">
        <v>633</v>
      </c>
      <c r="C127" s="684" t="s">
        <v>634</v>
      </c>
      <c r="D127" s="684" t="s">
        <v>748</v>
      </c>
    </row>
    <row r="128" spans="1:4" ht="12.75">
      <c r="A128">
        <v>125</v>
      </c>
      <c r="B128" s="684" t="s">
        <v>635</v>
      </c>
      <c r="C128" s="684" t="s">
        <v>636</v>
      </c>
      <c r="D128" s="684" t="s">
        <v>748</v>
      </c>
    </row>
    <row r="129" spans="1:4" ht="12.75">
      <c r="A129">
        <v>126</v>
      </c>
      <c r="B129" s="684" t="s">
        <v>637</v>
      </c>
      <c r="C129" s="684" t="s">
        <v>638</v>
      </c>
      <c r="D129" s="684" t="s">
        <v>748</v>
      </c>
    </row>
    <row r="130" spans="1:4" ht="12.75">
      <c r="A130">
        <v>127</v>
      </c>
      <c r="B130" s="684" t="s">
        <v>639</v>
      </c>
      <c r="C130" s="684" t="s">
        <v>640</v>
      </c>
      <c r="D130" s="684" t="s">
        <v>748</v>
      </c>
    </row>
    <row r="131" spans="1:4" ht="12.75">
      <c r="A131">
        <v>128</v>
      </c>
      <c r="B131" s="684" t="s">
        <v>641</v>
      </c>
      <c r="C131" s="684" t="s">
        <v>642</v>
      </c>
      <c r="D131" s="684" t="s">
        <v>748</v>
      </c>
    </row>
    <row r="132" spans="1:4" ht="12.75">
      <c r="A132">
        <v>129</v>
      </c>
      <c r="B132" s="684" t="s">
        <v>643</v>
      </c>
      <c r="C132" s="684" t="s">
        <v>644</v>
      </c>
      <c r="D132" s="684" t="s">
        <v>748</v>
      </c>
    </row>
    <row r="133" spans="1:4" ht="12.75">
      <c r="A133">
        <v>130</v>
      </c>
      <c r="B133" s="684" t="s">
        <v>645</v>
      </c>
      <c r="C133" s="684" t="s">
        <v>646</v>
      </c>
      <c r="D133" s="684" t="s">
        <v>748</v>
      </c>
    </row>
    <row r="134" spans="1:4" ht="12.75">
      <c r="A134">
        <v>131</v>
      </c>
      <c r="B134" s="684" t="s">
        <v>647</v>
      </c>
      <c r="C134" s="684" t="s">
        <v>648</v>
      </c>
      <c r="D134" s="684" t="s">
        <v>748</v>
      </c>
    </row>
    <row r="135" spans="1:4" ht="12.75">
      <c r="A135">
        <v>132</v>
      </c>
      <c r="B135" s="684" t="s">
        <v>649</v>
      </c>
      <c r="C135" s="684" t="s">
        <v>650</v>
      </c>
      <c r="D135" s="684" t="s">
        <v>748</v>
      </c>
    </row>
    <row r="136" spans="1:4" ht="12.75">
      <c r="A136">
        <v>133</v>
      </c>
      <c r="B136" s="684" t="s">
        <v>651</v>
      </c>
      <c r="C136" s="684" t="s">
        <v>652</v>
      </c>
      <c r="D136" s="684" t="s">
        <v>748</v>
      </c>
    </row>
    <row r="137" spans="1:4" ht="12.75">
      <c r="A137">
        <v>134</v>
      </c>
      <c r="B137" s="684" t="s">
        <v>653</v>
      </c>
      <c r="C137" s="684" t="s">
        <v>654</v>
      </c>
      <c r="D137" s="684" t="s">
        <v>748</v>
      </c>
    </row>
    <row r="138" spans="1:4" ht="12.75">
      <c r="A138">
        <v>135</v>
      </c>
      <c r="B138" s="684" t="s">
        <v>655</v>
      </c>
      <c r="C138" s="684" t="s">
        <v>656</v>
      </c>
      <c r="D138" s="684" t="s">
        <v>748</v>
      </c>
    </row>
    <row r="139" spans="1:4" ht="12.75">
      <c r="A139">
        <v>136</v>
      </c>
      <c r="B139" s="684" t="s">
        <v>875</v>
      </c>
      <c r="C139" s="684" t="s">
        <v>876</v>
      </c>
      <c r="D139" s="684" t="s">
        <v>759</v>
      </c>
    </row>
    <row r="140" spans="1:4" ht="12.75">
      <c r="A140">
        <v>137</v>
      </c>
      <c r="B140" s="684" t="s">
        <v>657</v>
      </c>
      <c r="C140" s="684" t="s">
        <v>658</v>
      </c>
      <c r="D140" s="684" t="s">
        <v>748</v>
      </c>
    </row>
    <row r="141" spans="1:4" ht="12.75">
      <c r="A141">
        <v>138</v>
      </c>
      <c r="B141" s="684" t="s">
        <v>659</v>
      </c>
      <c r="C141" s="684" t="s">
        <v>660</v>
      </c>
      <c r="D141" s="684" t="s">
        <v>748</v>
      </c>
    </row>
    <row r="142" spans="1:4" ht="12.75">
      <c r="A142">
        <v>139</v>
      </c>
      <c r="B142" s="684" t="s">
        <v>661</v>
      </c>
      <c r="C142" s="684" t="s">
        <v>662</v>
      </c>
      <c r="D142" s="684" t="s">
        <v>748</v>
      </c>
    </row>
    <row r="143" spans="1:4" ht="12.75">
      <c r="A143">
        <v>140</v>
      </c>
      <c r="B143" s="684" t="s">
        <v>663</v>
      </c>
      <c r="C143" s="684" t="s">
        <v>664</v>
      </c>
      <c r="D143" s="684" t="s">
        <v>748</v>
      </c>
    </row>
    <row r="144" spans="1:4" ht="12.75">
      <c r="A144">
        <v>141</v>
      </c>
      <c r="B144" s="684" t="s">
        <v>877</v>
      </c>
      <c r="C144" s="684" t="s">
        <v>878</v>
      </c>
      <c r="D144" s="684" t="s">
        <v>750</v>
      </c>
    </row>
    <row r="145" spans="1:4" ht="12.75">
      <c r="A145">
        <v>142</v>
      </c>
      <c r="B145" s="684" t="s">
        <v>879</v>
      </c>
      <c r="C145" s="684" t="s">
        <v>880</v>
      </c>
      <c r="D145" s="684" t="s">
        <v>834</v>
      </c>
    </row>
    <row r="146" spans="1:4" ht="12.75">
      <c r="A146">
        <v>143</v>
      </c>
      <c r="B146" s="684" t="s">
        <v>881</v>
      </c>
      <c r="C146" s="684" t="s">
        <v>882</v>
      </c>
      <c r="D146" s="684" t="s">
        <v>760</v>
      </c>
    </row>
    <row r="147" spans="1:4" ht="12.75">
      <c r="A147">
        <v>144</v>
      </c>
      <c r="B147" s="684" t="s">
        <v>665</v>
      </c>
      <c r="C147" s="684" t="s">
        <v>666</v>
      </c>
      <c r="D147" s="684" t="s">
        <v>748</v>
      </c>
    </row>
    <row r="148" spans="1:4" ht="12.75">
      <c r="A148">
        <v>145</v>
      </c>
      <c r="B148" s="684" t="s">
        <v>883</v>
      </c>
      <c r="C148" s="684" t="s">
        <v>884</v>
      </c>
      <c r="D148" s="684" t="s">
        <v>834</v>
      </c>
    </row>
    <row r="149" spans="1:4" ht="12.75">
      <c r="A149">
        <v>146</v>
      </c>
      <c r="B149" s="684" t="s">
        <v>885</v>
      </c>
      <c r="C149" s="684" t="s">
        <v>886</v>
      </c>
      <c r="D149" s="684" t="s">
        <v>759</v>
      </c>
    </row>
    <row r="150" spans="1:4" ht="12.75">
      <c r="A150">
        <v>147</v>
      </c>
      <c r="B150" s="684" t="s">
        <v>887</v>
      </c>
      <c r="C150" s="684" t="s">
        <v>888</v>
      </c>
      <c r="D150" s="684" t="s">
        <v>804</v>
      </c>
    </row>
    <row r="151" spans="1:4" ht="12.75">
      <c r="A151">
        <v>148</v>
      </c>
      <c r="B151" s="684" t="s">
        <v>889</v>
      </c>
      <c r="C151" s="684" t="s">
        <v>890</v>
      </c>
      <c r="D151" s="684" t="s">
        <v>760</v>
      </c>
    </row>
    <row r="152" spans="1:4" ht="12.75">
      <c r="A152">
        <v>149</v>
      </c>
      <c r="B152" s="684" t="s">
        <v>891</v>
      </c>
      <c r="C152" s="684" t="s">
        <v>892</v>
      </c>
      <c r="D152" s="684" t="s">
        <v>758</v>
      </c>
    </row>
    <row r="153" spans="1:4" ht="12.75">
      <c r="A153">
        <v>150</v>
      </c>
      <c r="B153" s="684" t="s">
        <v>893</v>
      </c>
      <c r="C153" s="684" t="s">
        <v>894</v>
      </c>
      <c r="D153" s="684" t="s">
        <v>760</v>
      </c>
    </row>
    <row r="154" spans="1:4" ht="12.75">
      <c r="A154">
        <v>151</v>
      </c>
      <c r="B154" s="684" t="s">
        <v>895</v>
      </c>
      <c r="C154" s="684" t="s">
        <v>896</v>
      </c>
      <c r="D154" s="684" t="s">
        <v>804</v>
      </c>
    </row>
    <row r="155" spans="1:4" ht="12.75">
      <c r="A155">
        <v>152</v>
      </c>
      <c r="B155" s="684" t="s">
        <v>897</v>
      </c>
      <c r="C155" s="684" t="s">
        <v>898</v>
      </c>
      <c r="D155" s="684" t="s">
        <v>760</v>
      </c>
    </row>
    <row r="156" spans="1:4" ht="12.75">
      <c r="A156">
        <v>153</v>
      </c>
      <c r="B156" s="684" t="s">
        <v>899</v>
      </c>
      <c r="C156" s="684" t="s">
        <v>900</v>
      </c>
      <c r="D156" s="684" t="s">
        <v>834</v>
      </c>
    </row>
    <row r="157" spans="1:4" ht="12.75">
      <c r="A157">
        <v>154</v>
      </c>
      <c r="B157" s="684" t="s">
        <v>901</v>
      </c>
      <c r="C157" s="684" t="s">
        <v>902</v>
      </c>
      <c r="D157" s="684" t="s">
        <v>804</v>
      </c>
    </row>
    <row r="158" spans="1:4" ht="12.75">
      <c r="A158">
        <v>155</v>
      </c>
      <c r="B158" s="684" t="s">
        <v>903</v>
      </c>
      <c r="C158" s="684" t="s">
        <v>904</v>
      </c>
      <c r="D158" s="684" t="s">
        <v>758</v>
      </c>
    </row>
    <row r="159" spans="1:4" ht="12.75">
      <c r="A159">
        <v>156</v>
      </c>
      <c r="B159" s="684" t="s">
        <v>905</v>
      </c>
      <c r="C159" s="684" t="s">
        <v>906</v>
      </c>
      <c r="D159" s="684" t="s">
        <v>760</v>
      </c>
    </row>
    <row r="160" spans="1:4" ht="12.75">
      <c r="A160">
        <v>157</v>
      </c>
      <c r="B160" s="684" t="s">
        <v>907</v>
      </c>
      <c r="C160" s="684" t="s">
        <v>908</v>
      </c>
      <c r="D160" s="684" t="s">
        <v>759</v>
      </c>
    </row>
    <row r="161" spans="1:4" ht="12.75">
      <c r="A161">
        <v>158</v>
      </c>
      <c r="B161" s="684" t="s">
        <v>909</v>
      </c>
      <c r="C161" s="684" t="s">
        <v>910</v>
      </c>
      <c r="D161" s="684" t="s">
        <v>750</v>
      </c>
    </row>
    <row r="162" spans="1:4" ht="12.75">
      <c r="A162">
        <v>159</v>
      </c>
      <c r="B162" s="684" t="s">
        <v>667</v>
      </c>
      <c r="C162" s="684" t="s">
        <v>668</v>
      </c>
      <c r="D162" s="684" t="s">
        <v>748</v>
      </c>
    </row>
    <row r="163" spans="1:4" ht="12.75">
      <c r="A163">
        <v>160</v>
      </c>
      <c r="B163" s="684" t="s">
        <v>669</v>
      </c>
      <c r="C163" s="684" t="s">
        <v>670</v>
      </c>
      <c r="D163" s="684" t="s">
        <v>748</v>
      </c>
    </row>
    <row r="164" spans="1:4" ht="12.75">
      <c r="A164">
        <v>161</v>
      </c>
      <c r="B164" s="684" t="s">
        <v>671</v>
      </c>
      <c r="C164" s="684" t="s">
        <v>672</v>
      </c>
      <c r="D164" s="684" t="s">
        <v>748</v>
      </c>
    </row>
    <row r="165" spans="1:4" ht="12.75">
      <c r="A165">
        <v>162</v>
      </c>
      <c r="B165" s="684" t="s">
        <v>911</v>
      </c>
      <c r="C165" s="684" t="s">
        <v>912</v>
      </c>
      <c r="D165" s="684" t="s">
        <v>760</v>
      </c>
    </row>
    <row r="166" spans="1:4" ht="12.75">
      <c r="A166">
        <v>163</v>
      </c>
      <c r="B166" s="684" t="s">
        <v>913</v>
      </c>
      <c r="C166" s="684" t="s">
        <v>914</v>
      </c>
      <c r="D166" s="684" t="s">
        <v>750</v>
      </c>
    </row>
    <row r="167" spans="1:4" ht="12.75">
      <c r="A167">
        <v>164</v>
      </c>
      <c r="B167" s="684" t="s">
        <v>915</v>
      </c>
      <c r="C167" s="684" t="s">
        <v>916</v>
      </c>
      <c r="D167" s="684" t="s">
        <v>760</v>
      </c>
    </row>
    <row r="168" spans="1:4" ht="12.75">
      <c r="A168">
        <v>165</v>
      </c>
      <c r="B168" s="684" t="s">
        <v>917</v>
      </c>
      <c r="C168" s="684" t="s">
        <v>918</v>
      </c>
      <c r="D168" s="684" t="s">
        <v>760</v>
      </c>
    </row>
    <row r="169" spans="1:4" ht="12.75">
      <c r="A169">
        <v>166</v>
      </c>
      <c r="B169" s="684" t="s">
        <v>919</v>
      </c>
      <c r="C169" s="684" t="s">
        <v>920</v>
      </c>
      <c r="D169" s="684" t="s">
        <v>760</v>
      </c>
    </row>
    <row r="170" spans="1:4" ht="12.75">
      <c r="A170">
        <v>167</v>
      </c>
      <c r="B170" s="684" t="s">
        <v>921</v>
      </c>
      <c r="C170" s="684" t="s">
        <v>922</v>
      </c>
      <c r="D170" s="684" t="s">
        <v>760</v>
      </c>
    </row>
    <row r="171" spans="1:4" ht="12.75">
      <c r="A171">
        <v>168</v>
      </c>
      <c r="B171" s="684" t="s">
        <v>673</v>
      </c>
      <c r="C171" s="684" t="s">
        <v>674</v>
      </c>
      <c r="D171" s="684" t="s">
        <v>748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88" t="s">
        <v>276</v>
      </c>
      <c r="B3" s="686" t="s">
        <v>6</v>
      </c>
      <c r="C3" s="687"/>
      <c r="D3" s="686" t="s">
        <v>36</v>
      </c>
      <c r="E3" s="687"/>
    </row>
    <row r="4" spans="1:5" ht="20.100000000000001" customHeight="1">
      <c r="A4" s="689"/>
      <c r="B4" s="454" t="s">
        <v>271</v>
      </c>
      <c r="C4" s="454" t="s">
        <v>272</v>
      </c>
      <c r="D4" s="454" t="s">
        <v>271</v>
      </c>
      <c r="E4" s="454" t="s">
        <v>272</v>
      </c>
    </row>
    <row r="5" spans="1:5" ht="20.100000000000001" customHeight="1">
      <c r="A5" s="454" t="s">
        <v>273</v>
      </c>
      <c r="B5" s="455">
        <v>0.32839177188626328</v>
      </c>
      <c r="C5" s="455">
        <v>0.67160822811373666</v>
      </c>
      <c r="D5" s="455">
        <v>0.51674935332243499</v>
      </c>
      <c r="E5" s="455">
        <v>0.48325064667756512</v>
      </c>
    </row>
    <row r="6" spans="1:5" ht="20.100000000000001" customHeight="1">
      <c r="A6" s="454" t="s">
        <v>274</v>
      </c>
      <c r="B6" s="455">
        <v>0.3902792381291092</v>
      </c>
      <c r="C6" s="455">
        <v>0.60972076187089064</v>
      </c>
      <c r="D6" s="455">
        <v>0.55371861770089947</v>
      </c>
      <c r="E6" s="455">
        <v>0.44628138229910053</v>
      </c>
    </row>
    <row r="7" spans="1:5" ht="20.100000000000001" customHeight="1">
      <c r="A7" s="454" t="s">
        <v>275</v>
      </c>
      <c r="B7" s="455">
        <v>0.34494585811093154</v>
      </c>
      <c r="C7" s="455">
        <v>0.65505414188906841</v>
      </c>
      <c r="D7" s="455">
        <v>0.52905612716294148</v>
      </c>
      <c r="E7" s="455">
        <v>0.47094387283705852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E5" sqref="E5"/>
    </sheetView>
  </sheetViews>
  <sheetFormatPr defaultRowHeight="12"/>
  <cols>
    <col min="1" max="1" width="35" customWidth="1"/>
    <col min="2" max="2" width="13.7109375" customWidth="1"/>
    <col min="3" max="3" width="14.85546875" customWidth="1"/>
    <col min="4" max="4" width="15" customWidth="1"/>
    <col min="5" max="5" width="13.85546875" customWidth="1"/>
    <col min="6" max="9" width="10.42578125" customWidth="1"/>
    <col min="10" max="10" width="12.85546875" customWidth="1"/>
  </cols>
  <sheetData>
    <row r="1" spans="1:14" ht="50.25" customHeight="1">
      <c r="A1" s="691" t="s">
        <v>786</v>
      </c>
      <c r="B1" s="691"/>
      <c r="C1" s="691"/>
      <c r="D1" s="691"/>
      <c r="E1" s="691"/>
      <c r="F1" s="691"/>
      <c r="G1" s="691"/>
      <c r="H1" s="691"/>
      <c r="I1" s="691"/>
      <c r="J1" s="691"/>
      <c r="K1" s="679"/>
      <c r="L1" s="679"/>
      <c r="M1" s="679"/>
      <c r="N1" s="679"/>
    </row>
    <row r="2" spans="1:14" ht="15">
      <c r="A2" s="696" t="s">
        <v>361</v>
      </c>
      <c r="B2" s="696"/>
      <c r="C2" s="696"/>
      <c r="D2" s="696"/>
      <c r="E2" s="696"/>
      <c r="F2" s="696"/>
      <c r="G2" s="696"/>
      <c r="H2" s="696"/>
      <c r="I2" s="696"/>
      <c r="J2" s="696"/>
      <c r="K2" s="512"/>
      <c r="L2" s="512"/>
      <c r="M2" s="512"/>
      <c r="N2" s="512"/>
    </row>
    <row r="4" spans="1:14" ht="15">
      <c r="A4" s="697" t="s">
        <v>779</v>
      </c>
      <c r="B4" s="698" t="s">
        <v>780</v>
      </c>
      <c r="C4" s="698"/>
      <c r="D4" s="698"/>
      <c r="E4" s="698"/>
      <c r="F4" s="698"/>
      <c r="G4" s="699" t="s">
        <v>174</v>
      </c>
      <c r="I4" s="516"/>
    </row>
    <row r="5" spans="1:14" s="619" customFormat="1" ht="90" customHeight="1">
      <c r="A5" s="697"/>
      <c r="B5" s="674" t="s">
        <v>781</v>
      </c>
      <c r="C5" s="674" t="s">
        <v>782</v>
      </c>
      <c r="D5" s="674" t="s">
        <v>783</v>
      </c>
      <c r="E5" s="674" t="s">
        <v>784</v>
      </c>
      <c r="F5" s="674" t="s">
        <v>785</v>
      </c>
      <c r="G5" s="700"/>
      <c r="H5" s="668"/>
      <c r="I5" s="669"/>
    </row>
    <row r="6" spans="1:14" s="619" customFormat="1" ht="15">
      <c r="A6" s="675" t="s">
        <v>369</v>
      </c>
      <c r="B6" s="676"/>
      <c r="C6" s="676"/>
      <c r="D6" s="676"/>
      <c r="E6" s="676"/>
      <c r="F6" s="676">
        <v>44.14494189453125</v>
      </c>
      <c r="G6" s="677">
        <f>SUM(B6:F6)</f>
        <v>44.14494189453125</v>
      </c>
      <c r="H6" s="671"/>
      <c r="I6" s="671"/>
    </row>
    <row r="7" spans="1:14" s="619" customFormat="1" ht="15">
      <c r="A7" s="675" t="s">
        <v>370</v>
      </c>
      <c r="B7" s="676"/>
      <c r="C7" s="676">
        <v>24.767005859375001</v>
      </c>
      <c r="D7" s="676"/>
      <c r="E7" s="676">
        <v>149.18195703124999</v>
      </c>
      <c r="F7" s="676">
        <v>173.94896289062498</v>
      </c>
      <c r="G7" s="677">
        <f>SUM(B7:F7)</f>
        <v>347.89792578124997</v>
      </c>
      <c r="H7" s="670"/>
      <c r="I7" s="670"/>
    </row>
    <row r="8" spans="1:14" s="619" customFormat="1" ht="15">
      <c r="A8" s="675" t="s">
        <v>371</v>
      </c>
      <c r="B8" s="676">
        <v>184.5896875</v>
      </c>
      <c r="C8" s="676">
        <v>33.533484375</v>
      </c>
      <c r="D8" s="676">
        <v>155.85</v>
      </c>
      <c r="E8" s="676">
        <v>282.12190136718755</v>
      </c>
      <c r="F8" s="676"/>
      <c r="G8" s="677">
        <f>SUM(B8:F8)</f>
        <v>656.09507324218748</v>
      </c>
      <c r="H8" s="670"/>
      <c r="I8" s="670"/>
    </row>
    <row r="9" spans="1:14" s="619" customFormat="1" ht="15">
      <c r="A9" s="678" t="s">
        <v>174</v>
      </c>
      <c r="B9" s="676">
        <f t="shared" ref="B9:G9" si="0">SUM(B6:B8)</f>
        <v>184.5896875</v>
      </c>
      <c r="C9" s="676">
        <f t="shared" si="0"/>
        <v>58.300490234375005</v>
      </c>
      <c r="D9" s="676">
        <f t="shared" si="0"/>
        <v>155.85</v>
      </c>
      <c r="E9" s="676">
        <f t="shared" si="0"/>
        <v>431.30385839843757</v>
      </c>
      <c r="F9" s="676">
        <f t="shared" si="0"/>
        <v>218.09390478515624</v>
      </c>
      <c r="G9" s="676">
        <f t="shared" si="0"/>
        <v>1048.1379409179688</v>
      </c>
      <c r="H9" s="670"/>
      <c r="I9" s="670"/>
    </row>
    <row r="10" spans="1:14" s="619" customFormat="1">
      <c r="A10" s="672"/>
      <c r="B10" s="670"/>
      <c r="C10" s="670"/>
      <c r="D10" s="670"/>
      <c r="E10" s="670"/>
      <c r="F10" s="670"/>
      <c r="G10" s="670"/>
      <c r="H10" s="670"/>
      <c r="I10" s="670"/>
    </row>
    <row r="13" spans="1:14">
      <c r="A13" s="622" t="s">
        <v>437</v>
      </c>
    </row>
    <row r="14" spans="1:14">
      <c r="A14" s="622" t="s">
        <v>438</v>
      </c>
    </row>
    <row r="15" spans="1:14" s="622" customFormat="1" ht="11.25">
      <c r="A15" s="622" t="s">
        <v>439</v>
      </c>
    </row>
    <row r="16" spans="1:14">
      <c r="A16" s="622" t="s">
        <v>456</v>
      </c>
    </row>
    <row r="19" spans="1:10" ht="15" customHeight="1">
      <c r="A19" s="701" t="s">
        <v>791</v>
      </c>
      <c r="B19" s="701"/>
      <c r="C19" s="701"/>
      <c r="D19" s="701"/>
      <c r="E19" s="701"/>
      <c r="F19" s="701"/>
      <c r="G19" s="701"/>
      <c r="H19" s="701"/>
      <c r="I19" s="701"/>
      <c r="J19" s="701"/>
    </row>
    <row r="20" spans="1:10" ht="12.75">
      <c r="A20" s="690" t="s">
        <v>361</v>
      </c>
      <c r="B20" s="690"/>
      <c r="C20" s="690"/>
      <c r="D20" s="690"/>
      <c r="E20" s="690"/>
      <c r="F20" s="690"/>
      <c r="G20" s="690"/>
      <c r="H20" s="690"/>
      <c r="I20" s="690"/>
      <c r="J20" s="690"/>
    </row>
    <row r="23" spans="1:10" ht="15">
      <c r="A23" s="692" t="s">
        <v>787</v>
      </c>
      <c r="B23" s="694" t="s">
        <v>779</v>
      </c>
      <c r="C23" s="694"/>
      <c r="D23" s="694"/>
      <c r="E23" s="695" t="s">
        <v>174</v>
      </c>
    </row>
    <row r="24" spans="1:10" ht="15">
      <c r="A24" s="693"/>
      <c r="B24" s="680" t="s">
        <v>369</v>
      </c>
      <c r="C24" s="680" t="s">
        <v>370</v>
      </c>
      <c r="D24" s="680" t="s">
        <v>371</v>
      </c>
      <c r="E24" s="695"/>
    </row>
    <row r="25" spans="1:10" ht="15">
      <c r="A25" s="681" t="s">
        <v>788</v>
      </c>
      <c r="B25" s="682"/>
      <c r="C25" s="682"/>
      <c r="D25" s="682">
        <v>153.52135546875002</v>
      </c>
      <c r="E25" s="682">
        <v>153.52135546875002</v>
      </c>
    </row>
    <row r="26" spans="1:10" ht="15">
      <c r="A26" s="681" t="s">
        <v>789</v>
      </c>
      <c r="B26" s="682">
        <v>44.144940917968754</v>
      </c>
      <c r="C26" s="682">
        <v>173.94896289062501</v>
      </c>
      <c r="D26" s="682">
        <v>162.13403027343747</v>
      </c>
      <c r="E26" s="682">
        <v>380.22793408203125</v>
      </c>
    </row>
    <row r="27" spans="1:10" ht="15">
      <c r="A27" s="681" t="s">
        <v>790</v>
      </c>
      <c r="B27" s="682"/>
      <c r="C27" s="682"/>
      <c r="D27" s="682">
        <v>340.43968749999999</v>
      </c>
      <c r="E27" s="682">
        <v>340.43968749999999</v>
      </c>
    </row>
    <row r="28" spans="1:10" ht="15">
      <c r="A28" s="683" t="s">
        <v>174</v>
      </c>
      <c r="B28" s="682">
        <v>44.144940917968754</v>
      </c>
      <c r="C28" s="682">
        <v>173.94896289062501</v>
      </c>
      <c r="D28" s="682">
        <v>656.09507324218748</v>
      </c>
      <c r="E28" s="682">
        <v>874.1889770507812</v>
      </c>
    </row>
  </sheetData>
  <mergeCells count="10">
    <mergeCell ref="A20:J20"/>
    <mergeCell ref="A1:J1"/>
    <mergeCell ref="A23:A24"/>
    <mergeCell ref="B23:D23"/>
    <mergeCell ref="E23:E24"/>
    <mergeCell ref="A2:J2"/>
    <mergeCell ref="A4:A5"/>
    <mergeCell ref="B4:F4"/>
    <mergeCell ref="G4:G5"/>
    <mergeCell ref="A19:J19"/>
  </mergeCells>
  <phoneticPr fontId="12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21</vt:i4>
      </vt:variant>
    </vt:vector>
  </HeadingPairs>
  <TitlesOfParts>
    <vt:vector size="55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Execution_method</vt:lpstr>
      <vt:lpstr>Interes_rate_derivatives (2)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2019-10-01T13:05:38Z</dcterms:created>
  <dcterms:modified xsi:type="dcterms:W3CDTF">2019-10-01T13:05:39Z</dcterms:modified>
</cp:coreProperties>
</file>