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glovai\AppData\Local\Temp\"/>
    </mc:Choice>
  </mc:AlternateContent>
  <bookViews>
    <workbookView xWindow="0" yWindow="0" windowWidth="16320" windowHeight="5640"/>
  </bookViews>
  <sheets>
    <sheet name="Входящие" sheetId="1" r:id="rId1"/>
  </sheets>
  <definedNames>
    <definedName name="Reporting_Currency_Cod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M314" i="1"/>
  <c r="L314" i="1"/>
  <c r="L316" i="1" s="1"/>
  <c r="K314" i="1"/>
  <c r="K316" i="1" s="1"/>
  <c r="J314" i="1"/>
  <c r="I314" i="1"/>
  <c r="H314" i="1"/>
  <c r="G314" i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L271" i="1"/>
  <c r="K271" i="1"/>
  <c r="J271" i="1"/>
  <c r="I271" i="1"/>
  <c r="H271" i="1"/>
  <c r="G271" i="1"/>
  <c r="O270" i="1"/>
  <c r="O271" i="1" s="1"/>
  <c r="N270" i="1"/>
  <c r="N271" i="1" s="1"/>
  <c r="M270" i="1"/>
  <c r="M271" i="1" s="1"/>
  <c r="L270" i="1"/>
  <c r="K270" i="1"/>
  <c r="J270" i="1"/>
  <c r="I270" i="1"/>
  <c r="H270" i="1"/>
  <c r="G270" i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G215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G149" i="1"/>
  <c r="F149" i="1"/>
  <c r="O148" i="1"/>
  <c r="N148" i="1"/>
  <c r="M148" i="1"/>
  <c r="L148" i="1"/>
  <c r="K148" i="1"/>
  <c r="J148" i="1"/>
  <c r="I148" i="1"/>
  <c r="H148" i="1"/>
  <c r="G148" i="1"/>
  <c r="F148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G134" i="1"/>
  <c r="F134" i="1"/>
  <c r="O133" i="1"/>
  <c r="N133" i="1"/>
  <c r="M133" i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M65" i="1"/>
  <c r="O64" i="1"/>
  <c r="N64" i="1"/>
  <c r="N65" i="1" s="1"/>
  <c r="M64" i="1"/>
  <c r="L64" i="1"/>
  <c r="L65" i="1" s="1"/>
  <c r="K64" i="1"/>
  <c r="K65" i="1" s="1"/>
  <c r="J64" i="1"/>
  <c r="J65" i="1" s="1"/>
  <c r="I64" i="1"/>
  <c r="H64" i="1"/>
  <c r="G64" i="1"/>
  <c r="F64" i="1"/>
  <c r="G316" i="1" l="1"/>
  <c r="M316" i="1"/>
  <c r="N316" i="1"/>
  <c r="H65" i="1"/>
  <c r="H312" i="1" s="1"/>
  <c r="M312" i="1"/>
  <c r="N312" i="1"/>
  <c r="H316" i="1"/>
  <c r="I316" i="1"/>
  <c r="O316" i="1"/>
  <c r="G65" i="1"/>
  <c r="G312" i="1" s="1"/>
  <c r="J316" i="1"/>
  <c r="L312" i="1"/>
  <c r="F65" i="1"/>
  <c r="F312" i="1" s="1"/>
  <c r="J312" i="1"/>
  <c r="K312" i="1"/>
  <c r="I65" i="1"/>
  <c r="I312" i="1" s="1"/>
  <c r="O65" i="1"/>
  <c r="O312" i="1" s="1"/>
</calcChain>
</file>

<file path=xl/sharedStrings.xml><?xml version="1.0" encoding="utf-8"?>
<sst xmlns="http://schemas.openxmlformats.org/spreadsheetml/2006/main" count="1443" uniqueCount="837">
  <si>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</si>
  <si>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</si>
  <si>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</si>
  <si>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</si>
  <si>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входящие прямые инвестиции (ПИ)</t>
  </si>
  <si>
    <t>Из них, входящие прямые инвестиции с предприятиями-партнерами</t>
  </si>
  <si>
    <t>Участие в капитале (входящие на нетто основе)</t>
  </si>
  <si>
    <t>Долговые инструменты</t>
  </si>
  <si>
    <t xml:space="preserve"> Входящие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</si>
  <si>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</si>
  <si>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</si>
  <si>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Входящие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</si>
  <si>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</si>
  <si>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</si>
  <si>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(Обязательства - Активы)</t>
  </si>
  <si>
    <t>Прочие резиденты (Обязательства - Активы)</t>
  </si>
  <si>
    <t>Итого обязательства по долговым инструментам</t>
  </si>
  <si>
    <t>Итого активы по долговым инструментам</t>
  </si>
  <si>
    <t>Участие и долговые инструменты - обязательства</t>
  </si>
  <si>
    <t>Участие и долговые инструменты - активы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</si>
  <si>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</si>
  <si>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</si>
  <si>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</si>
  <si>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</si>
  <si>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</si>
  <si>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</si>
  <si>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</si>
  <si>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</si>
  <si>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</si>
  <si>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</si>
  <si>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</si>
  <si>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</si>
  <si>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</si>
  <si>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</si>
  <si>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c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</si>
  <si>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</si>
  <si>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</si>
  <si>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</si>
  <si>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</si>
  <si>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</si>
  <si>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</si>
  <si>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</si>
  <si>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</si>
  <si>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</si>
  <si>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</si>
  <si>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</si>
  <si>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</si>
  <si>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</si>
  <si>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</si>
  <si>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</si>
  <si>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</si>
  <si>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</si>
  <si>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</si>
  <si>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</si>
  <si>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</si>
  <si>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</si>
  <si>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</si>
  <si>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</si>
  <si>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</si>
  <si>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</si>
  <si>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</si>
  <si>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</si>
  <si>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</si>
  <si>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</si>
  <si>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</si>
  <si>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</si>
  <si>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</si>
  <si>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</si>
  <si>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</si>
  <si>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</si>
  <si>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</si>
  <si>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</si>
  <si>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</si>
  <si>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</si>
  <si>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</si>
  <si>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</si>
  <si>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</si>
  <si>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</si>
  <si>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</si>
  <si>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</si>
  <si>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</si>
  <si>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</si>
  <si>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</si>
  <si>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</si>
  <si>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</si>
  <si>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</si>
  <si>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</si>
  <si>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</si>
  <si>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</si>
  <si>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</si>
  <si>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</si>
  <si>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</si>
  <si>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</si>
  <si>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</si>
  <si>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</si>
  <si>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</si>
  <si>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</si>
  <si>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</si>
  <si>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</si>
  <si>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</si>
  <si>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</si>
  <si>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</si>
  <si>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</si>
  <si>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</si>
  <si>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</si>
  <si>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</si>
  <si>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</si>
  <si>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</si>
  <si>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</si>
  <si>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</si>
  <si>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</si>
  <si>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</si>
  <si>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</si>
  <si>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</si>
  <si>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</si>
  <si>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</si>
  <si>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</si>
  <si>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</si>
  <si>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</si>
  <si>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</si>
  <si>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</si>
  <si>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</si>
  <si>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</si>
  <si>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</si>
  <si>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</si>
  <si>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</si>
  <si>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</si>
  <si>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</si>
  <si>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</si>
  <si>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</si>
  <si>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</si>
  <si>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</si>
  <si>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</si>
  <si>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</si>
  <si>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</si>
  <si>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</si>
  <si>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</si>
  <si>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</si>
  <si>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</si>
  <si>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</si>
  <si>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</si>
  <si>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</si>
  <si>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</si>
  <si>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</si>
  <si>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</si>
  <si>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</si>
  <si>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</si>
  <si>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</si>
  <si>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</si>
  <si>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</si>
  <si>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</si>
  <si>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</si>
  <si>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</si>
  <si>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</si>
  <si>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</si>
  <si>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</si>
  <si>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</si>
  <si>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</si>
  <si>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</si>
  <si>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</si>
  <si>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</si>
  <si>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</si>
  <si>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</si>
  <si>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</si>
  <si>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</si>
  <si>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</si>
  <si>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</si>
  <si>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</si>
  <si>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</si>
  <si>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</si>
  <si>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</si>
  <si>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</si>
  <si>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</si>
  <si>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</si>
  <si>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</si>
  <si>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</si>
  <si>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</si>
  <si>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</si>
  <si>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</si>
  <si>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</si>
  <si>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</si>
  <si>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</si>
  <si>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</si>
  <si>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</si>
  <si>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</si>
  <si>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</si>
  <si>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</si>
  <si>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</si>
  <si>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</si>
  <si>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</si>
  <si>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</si>
  <si>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</si>
  <si>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</si>
  <si>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</si>
  <si>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</si>
  <si>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</si>
  <si>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</si>
  <si>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</si>
  <si>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</si>
  <si>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</si>
  <si>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</si>
  <si>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</si>
  <si>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</si>
  <si>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</si>
  <si>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</si>
  <si>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</si>
  <si>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</si>
  <si>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</si>
  <si>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</si>
  <si>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</si>
  <si>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</si>
  <si>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</si>
  <si>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</si>
  <si>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</si>
  <si>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</si>
  <si>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</si>
  <si>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</si>
  <si>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</si>
  <si>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</si>
  <si>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</si>
  <si>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</si>
  <si>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</si>
  <si>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</si>
  <si>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</si>
  <si>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</si>
  <si>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</si>
  <si>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</si>
  <si>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</si>
  <si>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</si>
  <si>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</si>
  <si>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</si>
  <si>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</si>
  <si>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</si>
  <si>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</si>
  <si>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</si>
  <si>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</si>
  <si>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</si>
  <si>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</si>
  <si>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</si>
  <si>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</si>
  <si>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</si>
  <si>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</si>
  <si>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</si>
  <si>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</si>
  <si>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</si>
  <si>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</si>
  <si>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</si>
  <si>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</si>
  <si>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</si>
  <si>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</si>
  <si>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</si>
  <si>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</si>
  <si>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</si>
  <si>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</si>
  <si>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</si>
  <si>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</si>
  <si>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</si>
  <si>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</si>
  <si>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</si>
  <si>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</si>
  <si>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</si>
  <si>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</si>
  <si>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</si>
  <si>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</si>
  <si>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</si>
  <si>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</si>
  <si>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</si>
  <si>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</si>
  <si>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</si>
  <si>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</si>
  <si>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</si>
  <si>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</si>
  <si>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</si>
  <si>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</si>
  <si>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</si>
  <si>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</si>
  <si>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</si>
  <si>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</si>
  <si>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</si>
  <si>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</si>
  <si>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</si>
  <si>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</si>
  <si>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</si>
  <si>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</si>
  <si>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</si>
  <si>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</si>
  <si>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</si>
  <si>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</si>
  <si>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</si>
  <si>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</si>
  <si>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</si>
  <si>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</si>
  <si>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</si>
  <si>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</si>
  <si>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</si>
  <si>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</si>
  <si>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</si>
  <si>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</si>
  <si>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</si>
  <si>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</si>
  <si>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</si>
  <si>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</si>
  <si>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</si>
  <si>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</si>
  <si>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</si>
  <si>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</si>
  <si>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</si>
  <si>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</si>
  <si>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</si>
  <si>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</si>
  <si>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</si>
  <si>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</si>
  <si>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</si>
  <si>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</si>
  <si>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</si>
  <si>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</si>
  <si>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</si>
  <si>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</si>
  <si>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</si>
  <si>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</si>
  <si>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</si>
  <si>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</si>
  <si>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</si>
  <si>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</si>
  <si>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</si>
  <si>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</si>
  <si>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</si>
  <si>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</si>
  <si>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</si>
  <si>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</si>
  <si>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</si>
  <si>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</si>
  <si>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</si>
  <si>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</si>
  <si>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</si>
  <si>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</si>
  <si>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</si>
  <si>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</si>
  <si>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</si>
  <si>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</si>
  <si>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</si>
  <si>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</si>
  <si>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</si>
  <si>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</si>
  <si>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</si>
  <si>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</si>
  <si>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</si>
  <si>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</si>
  <si>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</si>
  <si>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</si>
  <si>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</si>
  <si>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</si>
  <si>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</si>
  <si>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</si>
  <si>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</si>
  <si>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</si>
  <si>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</si>
  <si>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</si>
  <si>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</si>
  <si>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</si>
  <si>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</si>
  <si>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</si>
  <si>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</si>
  <si>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</si>
  <si>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</si>
  <si>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</si>
  <si>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</si>
  <si>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</si>
  <si>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</si>
  <si>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</si>
  <si>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</si>
  <si>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</si>
  <si>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</si>
  <si>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</si>
  <si>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</si>
  <si>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</si>
  <si>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</si>
  <si>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</si>
  <si>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</si>
  <si>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</si>
  <si>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</si>
  <si>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</si>
  <si>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</si>
  <si>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</si>
  <si>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</si>
  <si>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</si>
  <si>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</si>
  <si>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</si>
  <si>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</si>
  <si>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</si>
  <si>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</si>
  <si>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</si>
  <si>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</si>
  <si>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</si>
  <si>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</si>
  <si>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</si>
  <si>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</si>
  <si>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</si>
  <si>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</si>
  <si>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</si>
  <si>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</si>
  <si>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</si>
  <si>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</si>
  <si>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</si>
  <si>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</si>
  <si>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</si>
  <si>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</si>
  <si>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</si>
  <si>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</si>
  <si>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</si>
  <si>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</si>
  <si>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</si>
  <si>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</si>
  <si>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</si>
  <si>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</si>
  <si>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</si>
  <si>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</si>
  <si>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</si>
  <si>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</si>
  <si>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</si>
  <si>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</si>
  <si>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</si>
  <si>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</si>
  <si>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</si>
  <si>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</si>
  <si>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</si>
  <si>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</si>
  <si>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</si>
  <si>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</si>
  <si>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</si>
  <si>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</si>
  <si>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</si>
  <si>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</si>
  <si>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</si>
  <si>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</si>
  <si>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</si>
  <si>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</si>
  <si>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</si>
  <si>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</si>
  <si>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</si>
  <si>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</si>
  <si>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</si>
  <si>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</si>
  <si>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</si>
  <si>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</si>
  <si>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</si>
  <si>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</si>
  <si>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</si>
  <si>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</si>
  <si>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</si>
  <si>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</si>
  <si>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</si>
  <si>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</si>
  <si>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</si>
  <si>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</si>
  <si>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</si>
  <si>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</si>
  <si>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</si>
  <si>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</si>
  <si>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</si>
  <si>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</si>
  <si>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</si>
  <si>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</si>
  <si>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</si>
  <si>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</si>
  <si>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</si>
  <si>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</si>
  <si>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</si>
  <si>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</si>
  <si>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</si>
  <si>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</si>
  <si>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</si>
  <si>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</si>
  <si>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</si>
  <si>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</si>
  <si>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</si>
  <si>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</si>
  <si>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</si>
  <si>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</si>
  <si>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</si>
  <si>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</si>
  <si>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</si>
  <si>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</si>
  <si>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</si>
  <si>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</si>
  <si>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</si>
  <si>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</si>
  <si>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</si>
  <si>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</si>
  <si>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</si>
  <si>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</si>
  <si>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</si>
  <si>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</si>
  <si>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</si>
  <si>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</si>
  <si>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</si>
  <si>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</si>
  <si>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</si>
  <si>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</si>
  <si>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</si>
  <si>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</si>
  <si>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</si>
  <si>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</si>
  <si>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</si>
  <si>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</si>
  <si>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</si>
  <si>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</si>
  <si>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</si>
  <si>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</si>
  <si>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</si>
  <si>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</si>
  <si>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</si>
  <si>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</si>
  <si>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</si>
  <si>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</si>
  <si>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</si>
  <si>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</si>
  <si>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</si>
  <si>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</si>
  <si>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</si>
  <si>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</si>
  <si>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</si>
  <si>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</si>
  <si>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</si>
  <si>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</si>
  <si>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</si>
  <si>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</si>
  <si>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</si>
  <si>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</si>
  <si>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</si>
  <si>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</si>
  <si>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</si>
  <si>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</si>
  <si>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</si>
  <si>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</si>
  <si>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</si>
  <si>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</si>
  <si>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</si>
  <si>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</si>
  <si>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</si>
  <si>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</si>
  <si>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</si>
  <si>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</si>
  <si>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</si>
  <si>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</si>
  <si>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</si>
  <si>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</si>
  <si>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</si>
  <si>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</si>
  <si>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</si>
  <si>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</si>
  <si>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</si>
  <si>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</si>
  <si>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</si>
  <si>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</si>
  <si>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</si>
  <si>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</si>
  <si>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</si>
  <si>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</si>
  <si>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</si>
  <si>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</si>
  <si>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</si>
  <si>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</si>
  <si>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</si>
  <si>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</si>
  <si>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</si>
  <si>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</si>
  <si>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</si>
  <si>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</si>
  <si>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</si>
  <si>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</si>
  <si>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</si>
  <si>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</si>
  <si>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</si>
  <si>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</si>
  <si>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</si>
  <si>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</si>
  <si>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</si>
  <si>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</si>
  <si>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</si>
  <si>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</si>
  <si>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</si>
  <si>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</si>
  <si>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</si>
  <si>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</si>
  <si>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</si>
  <si>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</si>
  <si>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</si>
  <si>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</si>
  <si>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</si>
  <si>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</si>
  <si>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</si>
  <si>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</si>
  <si>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</si>
  <si>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</si>
  <si>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</si>
  <si>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</si>
  <si>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</si>
  <si>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</si>
  <si>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</si>
  <si>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</si>
  <si>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</si>
  <si>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</si>
  <si>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</si>
  <si>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</si>
  <si>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</si>
  <si>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</si>
  <si>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</si>
  <si>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</si>
  <si>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</si>
  <si>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</si>
  <si>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</si>
  <si>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</si>
  <si>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</si>
  <si>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</si>
  <si>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</si>
  <si>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</si>
  <si>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</si>
  <si>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</si>
  <si>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</si>
  <si>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</si>
  <si>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</si>
  <si>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</si>
  <si>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</si>
  <si>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</si>
  <si>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</si>
  <si>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</si>
  <si>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</si>
  <si>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</si>
  <si>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</si>
  <si>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</si>
  <si>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</si>
  <si>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</si>
  <si>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</si>
  <si>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</si>
  <si>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</si>
  <si>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</si>
  <si>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</si>
  <si>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</si>
  <si>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</si>
  <si>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</si>
  <si>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</si>
  <si>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</si>
  <si>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</si>
  <si>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</si>
  <si>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</si>
  <si>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</si>
  <si>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</si>
  <si>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</si>
  <si>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</si>
  <si>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</si>
  <si>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</si>
  <si>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</si>
  <si>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</si>
  <si>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</si>
  <si>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</si>
  <si>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</si>
  <si>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</si>
  <si>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</si>
  <si>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</si>
  <si>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</si>
  <si>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</si>
  <si>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</si>
  <si>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</si>
  <si>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</si>
  <si>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</si>
  <si>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</si>
  <si>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</si>
  <si>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</si>
  <si>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</si>
  <si>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</si>
  <si>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</si>
  <si>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</si>
  <si>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</si>
  <si>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</si>
  <si>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</si>
  <si>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</si>
  <si>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</si>
  <si>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</si>
  <si>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</si>
  <si>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</si>
  <si>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</si>
  <si>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</si>
  <si>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</si>
  <si>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</si>
  <si>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</si>
  <si>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</si>
  <si>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</si>
  <si>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</si>
  <si>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</si>
  <si>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</si>
  <si>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</si>
  <si>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</si>
  <si>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</si>
  <si>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</si>
  <si>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</si>
  <si>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</si>
  <si>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</si>
  <si>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</si>
  <si>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</si>
  <si>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</si>
  <si>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</si>
  <si>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</si>
  <si>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</si>
  <si>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</si>
  <si>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</si>
  <si>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</si>
  <si>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</si>
  <si>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</si>
  <si>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</si>
  <si>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</si>
  <si>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</si>
  <si>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</si>
  <si>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</si>
  <si>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</si>
  <si>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</si>
  <si>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</si>
  <si>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</si>
  <si>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</si>
  <si>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</si>
  <si>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</si>
  <si>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</si>
  <si>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</si>
  <si>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</si>
  <si>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</si>
  <si>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</si>
  <si>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</si>
  <si>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</si>
  <si>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</si>
  <si>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</si>
  <si>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</si>
  <si>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</si>
  <si>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</si>
  <si>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</si>
  <si>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</si>
  <si>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</si>
  <si>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</si>
  <si>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</si>
  <si>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</si>
  <si>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</si>
  <si>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</si>
  <si>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</si>
  <si>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</si>
  <si>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</si>
  <si>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</si>
  <si>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</si>
  <si>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</si>
  <si>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</si>
  <si>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</si>
  <si>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</si>
  <si>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</si>
  <si>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</si>
  <si>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</si>
  <si>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</si>
  <si>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</si>
  <si>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</si>
  <si>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</si>
  <si>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</si>
  <si>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</si>
  <si>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</si>
  <si>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</si>
  <si>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</si>
  <si>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</si>
  <si>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</si>
  <si>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</si>
  <si>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</si>
  <si>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</si>
  <si>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</si>
  <si>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</si>
  <si>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</si>
  <si>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</si>
  <si>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</si>
  <si>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</si>
  <si>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</si>
  <si>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</si>
  <si>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</si>
  <si>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</si>
  <si>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</si>
  <si>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</si>
  <si>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</si>
  <si>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</si>
  <si>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</si>
  <si>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</si>
  <si>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</si>
  <si>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</si>
  <si>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</si>
  <si>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</si>
  <si>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</si>
  <si>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</si>
  <si>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</si>
  <si>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</si>
  <si>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</si>
  <si>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</si>
  <si>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</si>
  <si>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</si>
  <si>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</si>
  <si>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</si>
  <si>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</si>
  <si>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</si>
  <si>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</si>
  <si>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</si>
  <si>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</si>
  <si>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</si>
  <si>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</si>
  <si>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</si>
  <si>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</si>
  <si>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</si>
  <si>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</si>
  <si>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</si>
  <si>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</si>
  <si>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</si>
  <si>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</si>
  <si>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</si>
  <si>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</si>
  <si>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</si>
  <si>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</si>
  <si>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</si>
  <si>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</si>
  <si>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</si>
  <si>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</si>
  <si>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</si>
  <si>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</si>
  <si>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</si>
  <si>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</si>
  <si>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</si>
  <si>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</si>
  <si>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</si>
  <si>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</si>
  <si>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</si>
  <si>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</si>
  <si>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</si>
  <si>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</si>
  <si>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</si>
  <si>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>Координированное обследование прямых инвестиций Российской Федерации</t>
  </si>
  <si>
    <t>Входящие прямые инвестиции по состоянию на начало 2021 года</t>
  </si>
  <si>
    <t>млн долларов США</t>
  </si>
  <si>
    <t xml:space="preserve">Тип "c" соответствует конфиденциальным данным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</si>
</sst>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sz val="8"/>
      <color indexed="59"/>
      <name val="Verdana"/>
      <family val="2"/>
    </font>
    <font>
      <b/>
      <sz val="8"/>
      <color indexed="59"/>
      <name val="Verdana"/>
      <family val="2"/>
      <charset val="204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14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vertical="top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1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5" fillId="0" borderId="20" xfId="1" applyNumberFormat="1" applyFont="1" applyFill="1" applyBorder="1" applyAlignment="1" applyProtection="1">
      <alignment horizontal="center" vertical="center"/>
    </xf>
    <xf numFmtId="164" fontId="5" fillId="0" borderId="2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5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9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9" fillId="2" borderId="11" xfId="3" applyFont="1" applyFill="1" applyBorder="1" applyAlignment="1" applyProtection="1">
      <alignment horizontal="centerContinuous" vertical="center"/>
      <protection locked="0"/>
    </xf>
    <xf numFmtId="0" fontId="7" fillId="2" borderId="11" xfId="2" applyFont="1" applyFill="1" applyBorder="1" applyAlignment="1" applyProtection="1">
      <alignment horizontal="centerContinuous" vertical="center" wrapText="1"/>
      <protection locked="0"/>
    </xf>
    <xf numFmtId="0" fontId="9" fillId="2" borderId="11" xfId="2" applyFont="1" applyFill="1" applyBorder="1" applyAlignment="1" applyProtection="1">
      <alignment horizontal="centerContinuous" vertical="center" wrapText="1"/>
      <protection locked="0"/>
    </xf>
    <xf numFmtId="0" fontId="9" fillId="2" borderId="11" xfId="2" applyFont="1" applyFill="1" applyBorder="1" applyAlignment="1" applyProtection="1">
      <alignment horizontal="centerContinuous" vertical="center"/>
      <protection locked="0"/>
    </xf>
    <xf numFmtId="0" fontId="13" fillId="2" borderId="11" xfId="5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</xf>
    <xf numFmtId="0" fontId="15" fillId="2" borderId="11" xfId="1" applyFont="1" applyFill="1" applyBorder="1" applyAlignment="1" applyProtection="1">
      <alignment horizontal="center" vertical="top" wrapText="1"/>
    </xf>
    <xf numFmtId="0" fontId="16" fillId="2" borderId="11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18" fillId="3" borderId="11" xfId="1" applyNumberFormat="1" applyFont="1" applyFill="1" applyBorder="1" applyAlignment="1" applyProtection="1">
      <alignment horizontal="centerContinuous" vertical="top"/>
    </xf>
    <xf numFmtId="164" fontId="3" fillId="3" borderId="11" xfId="1" applyNumberFormat="1" applyFont="1" applyFill="1" applyBorder="1" applyAlignment="1" applyProtection="1">
      <alignment horizontal="centerContinuous" vertical="top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left" vertical="top" wrapText="1"/>
    </xf>
    <xf numFmtId="164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11" xfId="1" applyNumberFormat="1" applyFont="1" applyFill="1" applyBorder="1" applyAlignment="1" applyProtection="1">
      <alignment horizontal="left" vertical="center" wrapText="1"/>
    </xf>
    <xf numFmtId="164" fontId="18" fillId="4" borderId="11" xfId="1" applyNumberFormat="1" applyFont="1" applyFill="1" applyBorder="1" applyAlignment="1" applyProtection="1">
      <alignment horizontal="left" vertical="center" wrapText="1"/>
    </xf>
    <xf numFmtId="164" fontId="4" fillId="5" borderId="11" xfId="1" applyNumberFormat="1" applyFont="1" applyFill="1" applyBorder="1" applyAlignment="1" applyProtection="1">
      <alignment horizontal="center" vertical="center"/>
    </xf>
    <xf numFmtId="164" fontId="18" fillId="4" borderId="11" xfId="6" applyNumberFormat="1" applyFont="1" applyFill="1" applyBorder="1" applyAlignment="1" applyProtection="1">
      <alignment horizontal="left" vertical="center" wrapText="1"/>
    </xf>
    <xf numFmtId="164" fontId="22" fillId="8" borderId="11" xfId="7" applyNumberFormat="1" applyFont="1" applyFill="1" applyBorder="1" applyAlignment="1" applyProtection="1">
      <alignment horizontal="center" vertical="center" textRotation="90"/>
    </xf>
    <xf numFmtId="164" fontId="4" fillId="8" borderId="11" xfId="7" applyNumberFormat="1" applyFont="1" applyFill="1" applyBorder="1" applyAlignment="1" applyProtection="1">
      <alignment horizontal="center" vertical="center" wrapText="1"/>
    </xf>
    <xf numFmtId="3" fontId="23" fillId="9" borderId="11" xfId="7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Continuous" vertical="top"/>
    </xf>
    <xf numFmtId="164" fontId="5" fillId="8" borderId="11" xfId="7" applyNumberFormat="1" applyFont="1" applyFill="1" applyBorder="1" applyAlignment="1" applyProtection="1">
      <alignment horizontal="center" vertical="center" wrapText="1"/>
    </xf>
    <xf numFmtId="164" fontId="23" fillId="9" borderId="11" xfId="1" applyNumberFormat="1" applyFont="1" applyFill="1" applyBorder="1" applyAlignment="1" applyProtection="1">
      <alignment horizontal="center" vertical="center" wrapText="1"/>
    </xf>
    <xf numFmtId="164" fontId="26" fillId="3" borderId="11" xfId="1" applyNumberFormat="1" applyFont="1" applyFill="1" applyBorder="1" applyAlignment="1" applyProtection="1">
      <alignment horizontal="center" vertical="center"/>
    </xf>
    <xf numFmtId="164" fontId="26" fillId="3" borderId="11" xfId="1" applyNumberFormat="1" applyFont="1" applyFill="1" applyBorder="1" applyAlignment="1" applyProtection="1">
      <alignment horizontal="centerContinuous" vertical="top"/>
    </xf>
    <xf numFmtId="164" fontId="4" fillId="4" borderId="11" xfId="1" applyNumberFormat="1" applyFont="1" applyFill="1" applyBorder="1" applyAlignment="1" applyProtection="1">
      <alignment horizontal="left" vertical="center" wrapText="1"/>
    </xf>
    <xf numFmtId="3" fontId="9" fillId="2" borderId="28" xfId="1" applyNumberFormat="1" applyFont="1" applyFill="1" applyBorder="1" applyAlignment="1" applyProtection="1">
      <alignment horizontal="left" vertical="top"/>
      <protection locked="0"/>
    </xf>
    <xf numFmtId="3" fontId="9" fillId="2" borderId="14" xfId="1" applyNumberFormat="1" applyFont="1" applyFill="1" applyBorder="1" applyAlignment="1" applyProtection="1">
      <alignment horizontal="left" vertical="top"/>
      <protection locked="0"/>
    </xf>
    <xf numFmtId="3" fontId="9" fillId="2" borderId="14" xfId="1" applyNumberFormat="1" applyFont="1" applyFill="1" applyBorder="1" applyAlignment="1" applyProtection="1">
      <alignment horizontal="center" vertical="top"/>
      <protection locked="0"/>
    </xf>
    <xf numFmtId="3" fontId="9" fillId="2" borderId="13" xfId="1" applyNumberFormat="1" applyFont="1" applyFill="1" applyBorder="1" applyAlignment="1" applyProtection="1">
      <alignment horizontal="lef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7" xfId="4" applyFont="1" applyFill="1" applyBorder="1" applyAlignment="1" applyProtection="1">
      <alignment horizontal="center" vertical="center" textRotation="90" wrapText="1"/>
    </xf>
    <xf numFmtId="0" fontId="18" fillId="4" borderId="18" xfId="4" applyFont="1" applyFill="1" applyBorder="1" applyAlignment="1" applyProtection="1">
      <alignment horizontal="center" vertical="center" textRotation="90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/>
    </xf>
    <xf numFmtId="0" fontId="18" fillId="4" borderId="11" xfId="4" applyFont="1" applyFill="1" applyBorder="1" applyAlignment="1" applyProtection="1">
      <alignment horizontal="center" vertical="center" textRotation="90" wrapText="1"/>
    </xf>
    <xf numFmtId="0" fontId="18" fillId="4" borderId="11" xfId="4" applyFont="1" applyFill="1" applyBorder="1" applyAlignment="1" applyProtection="1">
      <alignment horizontal="center" vertical="center" textRotation="90"/>
    </xf>
    <xf numFmtId="0" fontId="18" fillId="4" borderId="22" xfId="4" applyFont="1" applyFill="1" applyBorder="1" applyAlignment="1" applyProtection="1">
      <alignment horizontal="center" vertical="center" textRotation="90" wrapText="1"/>
    </xf>
    <xf numFmtId="0" fontId="18" fillId="4" borderId="23" xfId="4" applyFont="1" applyFill="1" applyBorder="1" applyAlignment="1" applyProtection="1">
      <alignment horizontal="center" vertical="center" textRotation="90" wrapText="1"/>
    </xf>
    <xf numFmtId="0" fontId="18" fillId="4" borderId="24" xfId="4" applyFont="1" applyFill="1" applyBorder="1" applyAlignment="1" applyProtection="1">
      <alignment horizontal="center" vertical="center" textRotation="90" wrapText="1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1" xfId="3" applyFont="1" applyFill="1" applyBorder="1" applyAlignment="1" applyProtection="1">
      <alignment horizontal="center" vertical="center" wrapText="1"/>
      <protection locked="0"/>
    </xf>
    <xf numFmtId="0" fontId="7" fillId="2" borderId="11" xfId="2" applyFont="1" applyFill="1" applyBorder="1" applyAlignment="1" applyProtection="1">
      <alignment horizontal="center" vertical="center" wrapText="1"/>
      <protection locked="0"/>
    </xf>
    <xf numFmtId="0" fontId="18" fillId="4" borderId="16" xfId="4" applyFont="1" applyFill="1" applyBorder="1" applyAlignment="1" applyProtection="1">
      <alignment horizontal="center" vertical="center" textRotation="90" wrapText="1"/>
    </xf>
    <xf numFmtId="0" fontId="7" fillId="2" borderId="11" xfId="2" applyFont="1" applyFill="1" applyBorder="1" applyAlignment="1" applyProtection="1">
      <alignment horizontal="center" vertical="center" wrapText="1"/>
    </xf>
    <xf numFmtId="0" fontId="7" fillId="2" borderId="11" xfId="3" applyFont="1" applyFill="1" applyBorder="1" applyAlignment="1" applyProtection="1">
      <alignment horizontal="center" vertical="top" wrapText="1"/>
      <protection locked="0"/>
    </xf>
    <xf numFmtId="0" fontId="10" fillId="2" borderId="11" xfId="4" applyFont="1" applyFill="1" applyBorder="1" applyProtection="1"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8" xfId="2" applyFont="1" applyFill="1" applyBorder="1" applyAlignment="1" applyProtection="1">
      <alignment horizontal="center" vertical="center" textRotation="90" wrapText="1"/>
      <protection locked="0"/>
    </xf>
    <xf numFmtId="0" fontId="7" fillId="2" borderId="20" xfId="2" applyFont="1" applyFill="1" applyBorder="1" applyAlignment="1" applyProtection="1">
      <alignment horizontal="center" vertical="center" textRotation="90" wrapText="1"/>
      <protection locked="0"/>
    </xf>
    <xf numFmtId="0" fontId="7" fillId="2" borderId="25" xfId="2" applyFont="1" applyFill="1" applyBorder="1" applyAlignment="1" applyProtection="1">
      <alignment horizontal="center" vertical="center" textRotation="90" wrapText="1"/>
      <protection locked="0"/>
    </xf>
    <xf numFmtId="0" fontId="7" fillId="2" borderId="11" xfId="2" applyFont="1" applyFill="1" applyBorder="1" applyAlignment="1" applyProtection="1">
      <alignment horizontal="center" vertical="center" textRotation="90" wrapText="1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3">
    <dxf>
      <fill>
        <patternFill patternType="gray0625"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DEDE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D1" sqref="D1:O1"/>
    </sheetView>
  </sheetViews>
  <sheetFormatPr defaultColWidth="8.44140625" defaultRowHeight="11.4" x14ac:dyDescent="0.2"/>
  <cols>
    <col min="1" max="1" width="9.33203125" style="4" hidden="1" customWidth="1"/>
    <col min="2" max="2" width="9.33203125" style="6" hidden="1" customWidth="1"/>
    <col min="3" max="3" width="9.33203125" style="7" hidden="1" customWidth="1"/>
    <col min="4" max="4" width="9.33203125" style="6" customWidth="1"/>
    <col min="5" max="5" width="40.33203125" style="55" customWidth="1"/>
    <col min="6" max="15" width="16.109375" style="56" customWidth="1"/>
    <col min="16" max="16384" width="8.44140625" style="3"/>
  </cols>
  <sheetData>
    <row r="1" spans="1:239" x14ac:dyDescent="0.2">
      <c r="D1" s="89" t="s">
        <v>833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239" x14ac:dyDescent="0.2">
      <c r="D2" s="89" t="s">
        <v>834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239" ht="12" thickBot="1" x14ac:dyDescent="0.25">
      <c r="O3" s="57" t="s">
        <v>835</v>
      </c>
    </row>
    <row r="4" spans="1:239" ht="12" customHeight="1" x14ac:dyDescent="0.2">
      <c r="B4" s="107" t="s">
        <v>0</v>
      </c>
      <c r="C4" s="110" t="s">
        <v>1</v>
      </c>
      <c r="D4" s="113" t="s">
        <v>2</v>
      </c>
      <c r="E4" s="103" t="s">
        <v>3</v>
      </c>
      <c r="F4" s="100" t="s">
        <v>4</v>
      </c>
      <c r="G4" s="85"/>
      <c r="H4" s="86"/>
      <c r="I4" s="87"/>
      <c r="J4" s="87"/>
      <c r="K4" s="86"/>
      <c r="L4" s="88"/>
      <c r="M4" s="104" t="s">
        <v>5</v>
      </c>
      <c r="N4" s="104"/>
      <c r="O4" s="10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4" customFormat="1" ht="16.2" customHeight="1" x14ac:dyDescent="0.2">
      <c r="B5" s="108"/>
      <c r="C5" s="111"/>
      <c r="D5" s="113"/>
      <c r="E5" s="103"/>
      <c r="F5" s="100"/>
      <c r="G5" s="100" t="s">
        <v>6</v>
      </c>
      <c r="H5" s="58" t="s">
        <v>7</v>
      </c>
      <c r="I5" s="59"/>
      <c r="J5" s="59"/>
      <c r="K5" s="60"/>
      <c r="L5" s="61"/>
      <c r="M5" s="104"/>
      <c r="N5" s="104"/>
      <c r="O5" s="10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ht="31.95" customHeight="1" x14ac:dyDescent="0.2">
      <c r="B6" s="108"/>
      <c r="C6" s="111"/>
      <c r="D6" s="113"/>
      <c r="E6" s="103"/>
      <c r="F6" s="100"/>
      <c r="G6" s="105"/>
      <c r="H6" s="100" t="s">
        <v>8</v>
      </c>
      <c r="I6" s="106" t="s">
        <v>9</v>
      </c>
      <c r="J6" s="101"/>
      <c r="K6" s="106" t="s">
        <v>10</v>
      </c>
      <c r="L6" s="101"/>
      <c r="M6" s="100" t="s">
        <v>11</v>
      </c>
      <c r="N6" s="101" t="s">
        <v>12</v>
      </c>
      <c r="O6" s="101" t="s">
        <v>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67.650000000000006" customHeight="1" thickBot="1" x14ac:dyDescent="0.25">
      <c r="A7" s="1"/>
      <c r="B7" s="109"/>
      <c r="C7" s="112"/>
      <c r="D7" s="113"/>
      <c r="E7" s="103"/>
      <c r="F7" s="100"/>
      <c r="G7" s="105"/>
      <c r="H7" s="100"/>
      <c r="I7" s="62" t="s">
        <v>14</v>
      </c>
      <c r="J7" s="62" t="s">
        <v>15</v>
      </c>
      <c r="K7" s="62" t="s">
        <v>16</v>
      </c>
      <c r="L7" s="62" t="s">
        <v>17</v>
      </c>
      <c r="M7" s="100"/>
      <c r="N7" s="62" t="s">
        <v>18</v>
      </c>
      <c r="O7" s="62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11" customFormat="1" ht="9.6" thickBot="1" x14ac:dyDescent="0.35">
      <c r="A8" s="8"/>
      <c r="B8" s="9"/>
      <c r="C8" s="9"/>
      <c r="D8" s="63"/>
      <c r="E8" s="64"/>
      <c r="F8" s="65" t="s">
        <v>20</v>
      </c>
      <c r="G8" s="65" t="s">
        <v>21</v>
      </c>
      <c r="H8" s="65" t="s">
        <v>22</v>
      </c>
      <c r="I8" s="65" t="s">
        <v>23</v>
      </c>
      <c r="J8" s="65" t="s">
        <v>24</v>
      </c>
      <c r="K8" s="65" t="s">
        <v>25</v>
      </c>
      <c r="L8" s="65" t="s">
        <v>26</v>
      </c>
      <c r="M8" s="65" t="s">
        <v>27</v>
      </c>
      <c r="N8" s="65" t="s">
        <v>28</v>
      </c>
      <c r="O8" s="65" t="s">
        <v>29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</row>
    <row r="9" spans="1:239" s="15" customFormat="1" ht="12" thickBot="1" x14ac:dyDescent="0.35">
      <c r="A9" s="12"/>
      <c r="B9" s="13"/>
      <c r="C9" s="14"/>
      <c r="D9" s="66"/>
      <c r="E9" s="67" t="s">
        <v>30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2" customFormat="1" x14ac:dyDescent="0.3">
      <c r="A10" s="12"/>
      <c r="B10" s="16" t="s">
        <v>31</v>
      </c>
      <c r="C10" s="17" t="s">
        <v>32</v>
      </c>
      <c r="D10" s="69" t="s">
        <v>31</v>
      </c>
      <c r="E10" s="70" t="s">
        <v>33</v>
      </c>
      <c r="F10" s="18" t="s">
        <v>34</v>
      </c>
      <c r="G10" s="18" t="s">
        <v>34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 t="s">
        <v>34</v>
      </c>
      <c r="N10" s="18" t="s">
        <v>34</v>
      </c>
      <c r="O10" s="18" t="s">
        <v>34</v>
      </c>
    </row>
    <row r="11" spans="1:239" s="2" customFormat="1" x14ac:dyDescent="0.3">
      <c r="A11" s="12"/>
      <c r="B11" s="19" t="s">
        <v>35</v>
      </c>
      <c r="C11" s="17" t="s">
        <v>36</v>
      </c>
      <c r="D11" s="69" t="s">
        <v>35</v>
      </c>
      <c r="E11" s="70" t="s">
        <v>37</v>
      </c>
      <c r="F11" s="18">
        <v>0.669563512511131</v>
      </c>
      <c r="G11" s="18">
        <v>0.669563512511131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</row>
    <row r="12" spans="1:239" s="2" customFormat="1" x14ac:dyDescent="0.3">
      <c r="A12" s="12"/>
      <c r="B12" s="19" t="s">
        <v>38</v>
      </c>
      <c r="C12" s="17" t="s">
        <v>39</v>
      </c>
      <c r="D12" s="69" t="s">
        <v>38</v>
      </c>
      <c r="E12" s="70" t="s">
        <v>40</v>
      </c>
      <c r="F12" s="18">
        <v>5965.95668920968</v>
      </c>
      <c r="G12" s="18">
        <v>5433.2315461084099</v>
      </c>
      <c r="H12" s="18">
        <v>532.72514310126701</v>
      </c>
      <c r="I12" s="18">
        <v>110.37885469038901</v>
      </c>
      <c r="J12" s="18">
        <v>422.346288410878</v>
      </c>
      <c r="K12" s="18">
        <v>548.11024747929355</v>
      </c>
      <c r="L12" s="18">
        <v>15.385104378026501</v>
      </c>
      <c r="M12" s="18">
        <v>3.90694611151152</v>
      </c>
      <c r="N12" s="18">
        <v>3.90694611151152</v>
      </c>
      <c r="O12" s="18">
        <v>0</v>
      </c>
    </row>
    <row r="13" spans="1:239" s="2" customFormat="1" x14ac:dyDescent="0.3">
      <c r="A13" s="12"/>
      <c r="B13" s="19" t="s">
        <v>41</v>
      </c>
      <c r="C13" s="17" t="s">
        <v>42</v>
      </c>
      <c r="D13" s="69" t="s">
        <v>41</v>
      </c>
      <c r="E13" s="70" t="s">
        <v>43</v>
      </c>
      <c r="F13" s="18">
        <v>818.61622239326596</v>
      </c>
      <c r="G13" s="18">
        <v>952.44137137656605</v>
      </c>
      <c r="H13" s="18">
        <v>-133.82514898330101</v>
      </c>
      <c r="I13" s="18">
        <v>-199.96633022103401</v>
      </c>
      <c r="J13" s="18">
        <v>66.141181237733207</v>
      </c>
      <c r="K13" s="18">
        <v>75.448944128746106</v>
      </c>
      <c r="L13" s="18">
        <v>209.27409311204701</v>
      </c>
      <c r="M13" s="18">
        <v>14.8587505744108</v>
      </c>
      <c r="N13" s="18">
        <v>14.8587505744108</v>
      </c>
      <c r="O13" s="18">
        <v>0</v>
      </c>
    </row>
    <row r="14" spans="1:239" s="2" customFormat="1" x14ac:dyDescent="0.3">
      <c r="A14" s="12"/>
      <c r="B14" s="19" t="s">
        <v>44</v>
      </c>
      <c r="C14" s="17" t="s">
        <v>45</v>
      </c>
      <c r="D14" s="69" t="s">
        <v>44</v>
      </c>
      <c r="E14" s="70" t="s">
        <v>46</v>
      </c>
      <c r="F14" s="18">
        <v>1189.14589466446</v>
      </c>
      <c r="G14" s="18">
        <v>1118.4025844492501</v>
      </c>
      <c r="H14" s="18">
        <v>70.743310215209902</v>
      </c>
      <c r="I14" s="18">
        <v>1.2222893770838299</v>
      </c>
      <c r="J14" s="18">
        <v>69.521020838126105</v>
      </c>
      <c r="K14" s="18">
        <v>261.35927730587741</v>
      </c>
      <c r="L14" s="18">
        <v>190.61596709066799</v>
      </c>
      <c r="M14" s="18">
        <v>181.40877176121501</v>
      </c>
      <c r="N14" s="18">
        <v>181.40877176121501</v>
      </c>
      <c r="O14" s="18">
        <v>0</v>
      </c>
    </row>
    <row r="15" spans="1:239" s="2" customFormat="1" x14ac:dyDescent="0.3">
      <c r="A15" s="12"/>
      <c r="B15" s="19" t="s">
        <v>47</v>
      </c>
      <c r="C15" s="17" t="s">
        <v>48</v>
      </c>
      <c r="D15" s="69" t="s">
        <v>47</v>
      </c>
      <c r="E15" s="70" t="s">
        <v>49</v>
      </c>
      <c r="F15" s="18">
        <v>15.021404153885101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>
        <v>0</v>
      </c>
      <c r="N15" s="18">
        <v>0</v>
      </c>
      <c r="O15" s="18">
        <v>0</v>
      </c>
    </row>
    <row r="16" spans="1:239" s="2" customFormat="1" x14ac:dyDescent="0.3">
      <c r="A16" s="12"/>
      <c r="B16" s="19" t="s">
        <v>50</v>
      </c>
      <c r="C16" s="17" t="s">
        <v>51</v>
      </c>
      <c r="D16" s="69" t="s">
        <v>50</v>
      </c>
      <c r="E16" s="70" t="s">
        <v>52</v>
      </c>
      <c r="F16" s="18">
        <v>130.06072410333499</v>
      </c>
      <c r="G16" s="18">
        <v>104.099060955621</v>
      </c>
      <c r="H16" s="18">
        <v>25.961663147713999</v>
      </c>
      <c r="I16" s="18">
        <v>7.5828999999999994E-2</v>
      </c>
      <c r="J16" s="18">
        <v>25.885834147714</v>
      </c>
      <c r="K16" s="18">
        <v>25.963834147714</v>
      </c>
      <c r="L16" s="18">
        <v>2.1710000000000002E-3</v>
      </c>
      <c r="M16" s="18">
        <v>14.727825467038599</v>
      </c>
      <c r="N16" s="18">
        <v>14.7299964670386</v>
      </c>
      <c r="O16" s="18">
        <v>2.1710000000000002E-3</v>
      </c>
    </row>
    <row r="17" spans="1:15" s="2" customFormat="1" x14ac:dyDescent="0.3">
      <c r="A17" s="12"/>
      <c r="B17" s="19" t="s">
        <v>53</v>
      </c>
      <c r="C17" s="17" t="s">
        <v>54</v>
      </c>
      <c r="D17" s="69" t="s">
        <v>53</v>
      </c>
      <c r="E17" s="70" t="s">
        <v>55</v>
      </c>
      <c r="F17" s="18">
        <v>94.825170458194805</v>
      </c>
      <c r="G17" s="18">
        <v>83.732017509036396</v>
      </c>
      <c r="H17" s="18">
        <v>11.0931529491583</v>
      </c>
      <c r="I17" s="18">
        <v>0</v>
      </c>
      <c r="J17" s="18">
        <v>11.0931529491583</v>
      </c>
      <c r="K17" s="18">
        <v>11.0931529491583</v>
      </c>
      <c r="L17" s="18">
        <v>0</v>
      </c>
      <c r="M17" s="18">
        <v>0</v>
      </c>
      <c r="N17" s="18">
        <v>0</v>
      </c>
      <c r="O17" s="18">
        <v>0</v>
      </c>
    </row>
    <row r="18" spans="1:15" s="2" customFormat="1" x14ac:dyDescent="0.3">
      <c r="A18" s="12"/>
      <c r="B18" s="19" t="s">
        <v>56</v>
      </c>
      <c r="C18" s="17" t="s">
        <v>57</v>
      </c>
      <c r="D18" s="69" t="s">
        <v>56</v>
      </c>
      <c r="E18" s="70" t="s">
        <v>58</v>
      </c>
      <c r="F18" s="18">
        <v>144831.37201990001</v>
      </c>
      <c r="G18" s="18">
        <v>127045.340133294</v>
      </c>
      <c r="H18" s="18">
        <v>17786.031886605699</v>
      </c>
      <c r="I18" s="18">
        <v>-144.65877012570999</v>
      </c>
      <c r="J18" s="18">
        <v>17930.6906567314</v>
      </c>
      <c r="K18" s="18">
        <v>24027.064723543161</v>
      </c>
      <c r="L18" s="18">
        <v>6241.0328369374402</v>
      </c>
      <c r="M18" s="18">
        <v>14098.374458533825</v>
      </c>
      <c r="N18" s="18">
        <v>14302.217376533825</v>
      </c>
      <c r="O18" s="18">
        <v>203.842918</v>
      </c>
    </row>
    <row r="19" spans="1:15" s="2" customFormat="1" x14ac:dyDescent="0.3">
      <c r="A19" s="12"/>
      <c r="B19" s="19" t="s">
        <v>59</v>
      </c>
      <c r="C19" s="17" t="s">
        <v>60</v>
      </c>
      <c r="D19" s="69" t="s">
        <v>59</v>
      </c>
      <c r="E19" s="70" t="s">
        <v>61</v>
      </c>
      <c r="F19" s="18">
        <v>352.09337054296299</v>
      </c>
      <c r="G19" s="18">
        <v>180.720150617012</v>
      </c>
      <c r="H19" s="18">
        <v>171.37321992595099</v>
      </c>
      <c r="I19" s="18">
        <v>35.709060178655498</v>
      </c>
      <c r="J19" s="18">
        <v>135.664159747296</v>
      </c>
      <c r="K19" s="18">
        <v>174.46879792595129</v>
      </c>
      <c r="L19" s="18">
        <v>3.0955780000000002</v>
      </c>
      <c r="M19" s="18">
        <v>112.824350420474</v>
      </c>
      <c r="N19" s="18">
        <v>115.91992842047399</v>
      </c>
      <c r="O19" s="18">
        <v>3.0955780000000002</v>
      </c>
    </row>
    <row r="20" spans="1:15" s="2" customFormat="1" x14ac:dyDescent="0.3">
      <c r="A20" s="12"/>
      <c r="B20" s="19" t="s">
        <v>62</v>
      </c>
      <c r="C20" s="17" t="s">
        <v>63</v>
      </c>
      <c r="D20" s="69" t="s">
        <v>62</v>
      </c>
      <c r="E20" s="70" t="s">
        <v>64</v>
      </c>
      <c r="F20" s="18">
        <v>529.76541445783596</v>
      </c>
      <c r="G20" s="18">
        <v>593.87069164611705</v>
      </c>
      <c r="H20" s="18">
        <v>-64.105277188281306</v>
      </c>
      <c r="I20" s="18">
        <v>20.1563810930305</v>
      </c>
      <c r="J20" s="18">
        <v>-84.261658281311796</v>
      </c>
      <c r="K20" s="18">
        <v>151.28977758598282</v>
      </c>
      <c r="L20" s="18">
        <v>215.395054774264</v>
      </c>
      <c r="M20" s="18">
        <v>13.474386614410692</v>
      </c>
      <c r="N20" s="18">
        <v>13.474386614410692</v>
      </c>
      <c r="O20" s="18">
        <v>0</v>
      </c>
    </row>
    <row r="21" spans="1:15" s="2" customFormat="1" x14ac:dyDescent="0.3">
      <c r="A21" s="12"/>
      <c r="B21" s="19" t="s">
        <v>65</v>
      </c>
      <c r="C21" s="17" t="s">
        <v>66</v>
      </c>
      <c r="D21" s="69" t="s">
        <v>65</v>
      </c>
      <c r="E21" s="70" t="s">
        <v>67</v>
      </c>
      <c r="F21" s="18">
        <v>395.69408963987797</v>
      </c>
      <c r="G21" s="18">
        <v>317.12024093367103</v>
      </c>
      <c r="H21" s="18">
        <v>78.5738487062074</v>
      </c>
      <c r="I21" s="18">
        <v>3.3943351941169999E-3</v>
      </c>
      <c r="J21" s="18">
        <v>78.570454371013199</v>
      </c>
      <c r="K21" s="18">
        <v>78.5738487062074</v>
      </c>
      <c r="L21" s="18">
        <v>0</v>
      </c>
      <c r="M21" s="18">
        <v>0</v>
      </c>
      <c r="N21" s="18">
        <v>0</v>
      </c>
      <c r="O21" s="18">
        <v>0</v>
      </c>
    </row>
    <row r="22" spans="1:15" s="2" customFormat="1" x14ac:dyDescent="0.3">
      <c r="A22" s="12"/>
      <c r="B22" s="19" t="s">
        <v>68</v>
      </c>
      <c r="C22" s="17" t="s">
        <v>69</v>
      </c>
      <c r="D22" s="69" t="s">
        <v>68</v>
      </c>
      <c r="E22" s="70" t="s">
        <v>70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1:15" s="2" customFormat="1" x14ac:dyDescent="0.3">
      <c r="A23" s="12"/>
      <c r="B23" s="19" t="s">
        <v>71</v>
      </c>
      <c r="C23" s="17" t="s">
        <v>72</v>
      </c>
      <c r="D23" s="69" t="s">
        <v>71</v>
      </c>
      <c r="E23" s="70" t="s">
        <v>73</v>
      </c>
      <c r="F23" s="18">
        <v>6217.2320342559897</v>
      </c>
      <c r="G23" s="18">
        <v>3691.1111641648599</v>
      </c>
      <c r="H23" s="18">
        <v>2526.1208700911302</v>
      </c>
      <c r="I23" s="18">
        <v>273.93531079331399</v>
      </c>
      <c r="J23" s="18">
        <v>2252.18555929782</v>
      </c>
      <c r="K23" s="18">
        <v>2654.5122085149947</v>
      </c>
      <c r="L23" s="18">
        <v>128.39133842386599</v>
      </c>
      <c r="M23" s="18">
        <v>25.122019096104701</v>
      </c>
      <c r="N23" s="18">
        <v>25.122019096104701</v>
      </c>
      <c r="O23" s="18">
        <v>0</v>
      </c>
    </row>
    <row r="24" spans="1:15" s="2" customFormat="1" x14ac:dyDescent="0.3">
      <c r="A24" s="12"/>
      <c r="B24" s="19" t="s">
        <v>74</v>
      </c>
      <c r="C24" s="17" t="s">
        <v>75</v>
      </c>
      <c r="D24" s="69" t="s">
        <v>74</v>
      </c>
      <c r="E24" s="70" t="s">
        <v>76</v>
      </c>
      <c r="F24" s="18">
        <v>19462.2551345594</v>
      </c>
      <c r="G24" s="18">
        <v>14520.740205493899</v>
      </c>
      <c r="H24" s="18">
        <v>4941.5149290654099</v>
      </c>
      <c r="I24" s="18">
        <v>0.25773918531165202</v>
      </c>
      <c r="J24" s="18">
        <v>4941.2571898800998</v>
      </c>
      <c r="K24" s="18">
        <v>5066.9712971203289</v>
      </c>
      <c r="L24" s="18">
        <v>125.456368054923</v>
      </c>
      <c r="M24" s="18">
        <v>1433.173483195319</v>
      </c>
      <c r="N24" s="18">
        <v>1433.173483195319</v>
      </c>
      <c r="O24" s="18">
        <v>0</v>
      </c>
    </row>
    <row r="25" spans="1:15" s="2" customFormat="1" x14ac:dyDescent="0.3">
      <c r="A25" s="12"/>
      <c r="B25" s="19" t="s">
        <v>77</v>
      </c>
      <c r="C25" s="17" t="s">
        <v>78</v>
      </c>
      <c r="D25" s="69" t="s">
        <v>77</v>
      </c>
      <c r="E25" s="70" t="s">
        <v>79</v>
      </c>
      <c r="F25" s="18">
        <v>18114.927666595198</v>
      </c>
      <c r="G25" s="18">
        <v>15048.066892016999</v>
      </c>
      <c r="H25" s="18">
        <v>3066.8607745782401</v>
      </c>
      <c r="I25" s="18">
        <v>840.67580984649896</v>
      </c>
      <c r="J25" s="18">
        <v>2226.1849647317399</v>
      </c>
      <c r="K25" s="18">
        <v>3796.1399816247417</v>
      </c>
      <c r="L25" s="18">
        <v>729.27920704650205</v>
      </c>
      <c r="M25" s="18">
        <v>682.7032044747292</v>
      </c>
      <c r="N25" s="18">
        <v>682.7032044747292</v>
      </c>
      <c r="O25" s="18">
        <v>0</v>
      </c>
    </row>
    <row r="26" spans="1:15" s="2" customFormat="1" x14ac:dyDescent="0.3">
      <c r="A26" s="12"/>
      <c r="B26" s="19" t="s">
        <v>80</v>
      </c>
      <c r="C26" s="17" t="s">
        <v>81</v>
      </c>
      <c r="D26" s="69" t="s">
        <v>80</v>
      </c>
      <c r="E26" s="70" t="s">
        <v>82</v>
      </c>
      <c r="F26" s="18">
        <v>62.436442749992402</v>
      </c>
      <c r="G26" s="18">
        <v>33.423367386275601</v>
      </c>
      <c r="H26" s="18">
        <v>29.013075363716801</v>
      </c>
      <c r="I26" s="18">
        <v>3.30708426590936</v>
      </c>
      <c r="J26" s="18">
        <v>25.705991097807399</v>
      </c>
      <c r="K26" s="18">
        <v>29.013075363716801</v>
      </c>
      <c r="L26" s="18">
        <v>0</v>
      </c>
      <c r="M26" s="18">
        <v>0</v>
      </c>
      <c r="N26" s="18">
        <v>0</v>
      </c>
      <c r="O26" s="18">
        <v>0</v>
      </c>
    </row>
    <row r="27" spans="1:15" s="2" customFormat="1" x14ac:dyDescent="0.3">
      <c r="A27" s="12"/>
      <c r="B27" s="19" t="s">
        <v>83</v>
      </c>
      <c r="C27" s="17" t="s">
        <v>84</v>
      </c>
      <c r="D27" s="69" t="s">
        <v>83</v>
      </c>
      <c r="E27" s="70" t="s">
        <v>85</v>
      </c>
      <c r="F27" s="18">
        <v>28.703415071107699</v>
      </c>
      <c r="G27" s="18">
        <v>26.4892647392215</v>
      </c>
      <c r="H27" s="18">
        <v>2.2141503318862101</v>
      </c>
      <c r="I27" s="18">
        <v>0</v>
      </c>
      <c r="J27" s="18">
        <v>2.2141503318862101</v>
      </c>
      <c r="K27" s="18">
        <v>2.2141503318862101</v>
      </c>
      <c r="L27" s="18">
        <v>0</v>
      </c>
      <c r="M27" s="18">
        <v>0</v>
      </c>
      <c r="N27" s="18">
        <v>0</v>
      </c>
      <c r="O27" s="18">
        <v>0</v>
      </c>
    </row>
    <row r="28" spans="1:15" s="2" customFormat="1" x14ac:dyDescent="0.3">
      <c r="A28" s="12"/>
      <c r="B28" s="19" t="s">
        <v>86</v>
      </c>
      <c r="C28" s="17" t="s">
        <v>87</v>
      </c>
      <c r="D28" s="69" t="s">
        <v>86</v>
      </c>
      <c r="E28" s="70" t="s">
        <v>88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</row>
    <row r="29" spans="1:15" s="2" customFormat="1" x14ac:dyDescent="0.3">
      <c r="A29" s="12"/>
      <c r="B29" s="19" t="s">
        <v>89</v>
      </c>
      <c r="C29" s="17" t="s">
        <v>90</v>
      </c>
      <c r="D29" s="69" t="s">
        <v>89</v>
      </c>
      <c r="E29" s="70" t="s">
        <v>91</v>
      </c>
      <c r="F29" s="18">
        <v>40.376184351246003</v>
      </c>
      <c r="G29" s="18" t="s">
        <v>34</v>
      </c>
      <c r="H29" s="18" t="s">
        <v>34</v>
      </c>
      <c r="I29" s="18" t="s">
        <v>34</v>
      </c>
      <c r="J29" s="18" t="s">
        <v>34</v>
      </c>
      <c r="K29" s="18" t="s">
        <v>34</v>
      </c>
      <c r="L29" s="18" t="s">
        <v>34</v>
      </c>
      <c r="M29" s="18">
        <v>0</v>
      </c>
      <c r="N29" s="18">
        <v>0</v>
      </c>
      <c r="O29" s="18">
        <v>0</v>
      </c>
    </row>
    <row r="30" spans="1:15" s="2" customFormat="1" x14ac:dyDescent="0.3">
      <c r="A30" s="12"/>
      <c r="B30" s="19" t="s">
        <v>92</v>
      </c>
      <c r="C30" s="17" t="s">
        <v>93</v>
      </c>
      <c r="D30" s="69" t="s">
        <v>92</v>
      </c>
      <c r="E30" s="70" t="s">
        <v>94</v>
      </c>
      <c r="F30" s="18">
        <v>543.21939628163898</v>
      </c>
      <c r="G30" s="18">
        <v>439.33718268202102</v>
      </c>
      <c r="H30" s="18">
        <v>103.882213599617</v>
      </c>
      <c r="I30" s="18">
        <v>0.2535</v>
      </c>
      <c r="J30" s="18">
        <v>103.628713599617</v>
      </c>
      <c r="K30" s="18">
        <v>105.232594714337</v>
      </c>
      <c r="L30" s="18">
        <v>1.3503811147201701</v>
      </c>
      <c r="M30" s="18">
        <v>0</v>
      </c>
      <c r="N30" s="18">
        <v>0</v>
      </c>
      <c r="O30" s="18">
        <v>0</v>
      </c>
    </row>
    <row r="31" spans="1:15" s="2" customFormat="1" x14ac:dyDescent="0.3">
      <c r="A31" s="12"/>
      <c r="B31" s="19" t="s">
        <v>95</v>
      </c>
      <c r="C31" s="17" t="s">
        <v>96</v>
      </c>
      <c r="D31" s="69" t="s">
        <v>95</v>
      </c>
      <c r="E31" s="70" t="s">
        <v>97</v>
      </c>
      <c r="F31" s="18">
        <v>31.636701052936601</v>
      </c>
      <c r="G31" s="18">
        <v>26.5599046362473</v>
      </c>
      <c r="H31" s="18">
        <v>5.0767964166893602</v>
      </c>
      <c r="I31" s="18">
        <v>0.91797799999999996</v>
      </c>
      <c r="J31" s="18">
        <v>4.1588184166893596</v>
      </c>
      <c r="K31" s="18">
        <v>5.0767964166893602</v>
      </c>
      <c r="L31" s="18">
        <v>0</v>
      </c>
      <c r="M31" s="18">
        <v>0</v>
      </c>
      <c r="N31" s="18">
        <v>0</v>
      </c>
      <c r="O31" s="18">
        <v>0</v>
      </c>
    </row>
    <row r="32" spans="1:15" s="2" customFormat="1" x14ac:dyDescent="0.3">
      <c r="A32" s="12"/>
      <c r="B32" s="19" t="s">
        <v>98</v>
      </c>
      <c r="C32" s="17" t="s">
        <v>99</v>
      </c>
      <c r="D32" s="69" t="s">
        <v>98</v>
      </c>
      <c r="E32" s="70" t="s">
        <v>100</v>
      </c>
      <c r="F32" s="18">
        <v>5791.9976514749596</v>
      </c>
      <c r="G32" s="18">
        <v>179.45238492014499</v>
      </c>
      <c r="H32" s="18">
        <v>5612.54526655481</v>
      </c>
      <c r="I32" s="18">
        <v>3457.08944626331</v>
      </c>
      <c r="J32" s="18">
        <v>2155.4558202915</v>
      </c>
      <c r="K32" s="18">
        <v>6580.6820563033034</v>
      </c>
      <c r="L32" s="18">
        <v>968.13678974848858</v>
      </c>
      <c r="M32" s="18">
        <v>5492.7080036317402</v>
      </c>
      <c r="N32" s="18">
        <v>6427.9601706317399</v>
      </c>
      <c r="O32" s="18">
        <v>935.25216699999999</v>
      </c>
    </row>
    <row r="33" spans="1:15" s="2" customFormat="1" x14ac:dyDescent="0.3">
      <c r="A33" s="12"/>
      <c r="B33" s="19" t="s">
        <v>101</v>
      </c>
      <c r="C33" s="17" t="s">
        <v>102</v>
      </c>
      <c r="D33" s="69" t="s">
        <v>101</v>
      </c>
      <c r="E33" s="70" t="s">
        <v>103</v>
      </c>
      <c r="F33" s="18">
        <v>13.8924206889851</v>
      </c>
      <c r="G33" s="18">
        <v>10.7480397102682</v>
      </c>
      <c r="H33" s="18">
        <v>3.1443809787169501</v>
      </c>
      <c r="I33" s="18">
        <v>0</v>
      </c>
      <c r="J33" s="18">
        <v>3.1443809787169501</v>
      </c>
      <c r="K33" s="18">
        <v>3.1443809787169501</v>
      </c>
      <c r="L33" s="18">
        <v>0</v>
      </c>
      <c r="M33" s="18">
        <v>0</v>
      </c>
      <c r="N33" s="18">
        <v>0</v>
      </c>
      <c r="O33" s="18">
        <v>0</v>
      </c>
    </row>
    <row r="34" spans="1:15" s="2" customFormat="1" x14ac:dyDescent="0.3">
      <c r="A34" s="12"/>
      <c r="B34" s="19" t="s">
        <v>104</v>
      </c>
      <c r="C34" s="17" t="s">
        <v>105</v>
      </c>
      <c r="D34" s="69" t="s">
        <v>104</v>
      </c>
      <c r="E34" s="70" t="s">
        <v>106</v>
      </c>
      <c r="F34" s="18">
        <v>4811.3854112929203</v>
      </c>
      <c r="G34" s="18">
        <v>4371.1991414917202</v>
      </c>
      <c r="H34" s="18">
        <v>440.186269801202</v>
      </c>
      <c r="I34" s="18">
        <v>18.473928216869201</v>
      </c>
      <c r="J34" s="18">
        <v>421.71234158433299</v>
      </c>
      <c r="K34" s="18">
        <v>450.00626744589471</v>
      </c>
      <c r="L34" s="18">
        <v>9.8199976446923696</v>
      </c>
      <c r="M34" s="18">
        <v>48.324415200126701</v>
      </c>
      <c r="N34" s="18">
        <v>48.324415200126701</v>
      </c>
      <c r="O34" s="18">
        <v>0</v>
      </c>
    </row>
    <row r="35" spans="1:15" s="2" customFormat="1" x14ac:dyDescent="0.3">
      <c r="A35" s="12"/>
      <c r="B35" s="19" t="s">
        <v>107</v>
      </c>
      <c r="C35" s="17" t="s">
        <v>108</v>
      </c>
      <c r="D35" s="69" t="s">
        <v>107</v>
      </c>
      <c r="E35" s="70" t="s">
        <v>109</v>
      </c>
      <c r="F35" s="18" t="s">
        <v>34</v>
      </c>
      <c r="G35" s="18" t="s">
        <v>34</v>
      </c>
      <c r="H35" s="18">
        <v>-217.565632453581</v>
      </c>
      <c r="I35" s="18">
        <v>0.12</v>
      </c>
      <c r="J35" s="18">
        <v>-217.68563245358101</v>
      </c>
      <c r="K35" s="18">
        <v>43.075394091449851</v>
      </c>
      <c r="L35" s="18">
        <v>260.64102654503102</v>
      </c>
      <c r="M35" s="18" t="s">
        <v>34</v>
      </c>
      <c r="N35" s="18" t="s">
        <v>34</v>
      </c>
      <c r="O35" s="18" t="s">
        <v>34</v>
      </c>
    </row>
    <row r="36" spans="1:15" s="2" customFormat="1" x14ac:dyDescent="0.3">
      <c r="A36" s="12"/>
      <c r="B36" s="19" t="s">
        <v>110</v>
      </c>
      <c r="C36" s="17" t="s">
        <v>111</v>
      </c>
      <c r="D36" s="69" t="s">
        <v>110</v>
      </c>
      <c r="E36" s="70" t="s">
        <v>112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</row>
    <row r="37" spans="1:15" s="2" customFormat="1" x14ac:dyDescent="0.3">
      <c r="A37" s="12"/>
      <c r="B37" s="19" t="s">
        <v>113</v>
      </c>
      <c r="C37" s="17" t="s">
        <v>114</v>
      </c>
      <c r="D37" s="69" t="s">
        <v>113</v>
      </c>
      <c r="E37" s="70" t="s">
        <v>115</v>
      </c>
      <c r="F37" s="18">
        <v>359.27275736791302</v>
      </c>
      <c r="G37" s="18">
        <v>288.940635530843</v>
      </c>
      <c r="H37" s="18">
        <v>70.332121837069707</v>
      </c>
      <c r="I37" s="18">
        <v>6.0229192473554303</v>
      </c>
      <c r="J37" s="18">
        <v>64.309202589714303</v>
      </c>
      <c r="K37" s="18">
        <v>70.332121837069707</v>
      </c>
      <c r="L37" s="18">
        <v>0</v>
      </c>
      <c r="M37" s="18">
        <v>20</v>
      </c>
      <c r="N37" s="18">
        <v>20</v>
      </c>
      <c r="O37" s="18">
        <v>0</v>
      </c>
    </row>
    <row r="38" spans="1:15" s="2" customFormat="1" x14ac:dyDescent="0.3">
      <c r="A38" s="12"/>
      <c r="B38" s="19" t="s">
        <v>116</v>
      </c>
      <c r="C38" s="17" t="s">
        <v>117</v>
      </c>
      <c r="D38" s="69" t="s">
        <v>116</v>
      </c>
      <c r="E38" s="70" t="s">
        <v>118</v>
      </c>
      <c r="F38" s="18">
        <v>899.86289040911595</v>
      </c>
      <c r="G38" s="71">
        <v>819.76939903637196</v>
      </c>
      <c r="H38" s="18">
        <v>80.093491372744097</v>
      </c>
      <c r="I38" s="18">
        <v>4.0438355035129598</v>
      </c>
      <c r="J38" s="18">
        <v>76.049655869231103</v>
      </c>
      <c r="K38" s="18">
        <v>80.093491372744097</v>
      </c>
      <c r="L38" s="18">
        <v>0</v>
      </c>
      <c r="M38" s="18">
        <v>0</v>
      </c>
      <c r="N38" s="18">
        <v>0</v>
      </c>
      <c r="O38" s="18">
        <v>0</v>
      </c>
    </row>
    <row r="39" spans="1:15" s="2" customFormat="1" x14ac:dyDescent="0.3">
      <c r="A39" s="12"/>
      <c r="B39" s="19" t="s">
        <v>119</v>
      </c>
      <c r="C39" s="17" t="s">
        <v>120</v>
      </c>
      <c r="D39" s="69" t="s">
        <v>119</v>
      </c>
      <c r="E39" s="70" t="s">
        <v>121</v>
      </c>
      <c r="F39" s="18">
        <v>309.55672117171702</v>
      </c>
      <c r="G39" s="18">
        <v>185.842622493329</v>
      </c>
      <c r="H39" s="18">
        <v>123.71409867838901</v>
      </c>
      <c r="I39" s="18">
        <v>17.243205103708</v>
      </c>
      <c r="J39" s="18">
        <v>106.47089357468001</v>
      </c>
      <c r="K39" s="18">
        <v>123.71409867838901</v>
      </c>
      <c r="L39" s="18">
        <v>0</v>
      </c>
      <c r="M39" s="18">
        <v>0</v>
      </c>
      <c r="N39" s="18">
        <v>0</v>
      </c>
      <c r="O39" s="18">
        <v>0</v>
      </c>
    </row>
    <row r="40" spans="1:15" s="2" customFormat="1" x14ac:dyDescent="0.3">
      <c r="A40" s="12"/>
      <c r="B40" s="19" t="s">
        <v>122</v>
      </c>
      <c r="C40" s="17" t="s">
        <v>123</v>
      </c>
      <c r="D40" s="69" t="s">
        <v>122</v>
      </c>
      <c r="E40" s="70" t="s">
        <v>124</v>
      </c>
      <c r="F40" s="18">
        <v>4822.7555965803504</v>
      </c>
      <c r="G40" s="18">
        <v>5188.75905037342</v>
      </c>
      <c r="H40" s="18">
        <v>-366.00345379306498</v>
      </c>
      <c r="I40" s="18">
        <v>-25.379619068332801</v>
      </c>
      <c r="J40" s="18">
        <v>-340.62383472473198</v>
      </c>
      <c r="K40" s="18">
        <v>2569.4881556958499</v>
      </c>
      <c r="L40" s="18">
        <v>2935.4916094889199</v>
      </c>
      <c r="M40" s="18">
        <v>1524.3567602220901</v>
      </c>
      <c r="N40" s="18">
        <v>1524.3567602220901</v>
      </c>
      <c r="O40" s="18">
        <v>0</v>
      </c>
    </row>
    <row r="41" spans="1:15" s="2" customFormat="1" x14ac:dyDescent="0.3">
      <c r="A41" s="12"/>
      <c r="B41" s="19" t="s">
        <v>125</v>
      </c>
      <c r="C41" s="17" t="s">
        <v>126</v>
      </c>
      <c r="D41" s="69" t="s">
        <v>125</v>
      </c>
      <c r="E41" s="70" t="s">
        <v>127</v>
      </c>
      <c r="F41" s="18">
        <v>529.15533343484299</v>
      </c>
      <c r="G41" s="18">
        <v>390.51680376151899</v>
      </c>
      <c r="H41" s="18">
        <v>138.638529673324</v>
      </c>
      <c r="I41" s="18">
        <v>0.64690927656726105</v>
      </c>
      <c r="J41" s="18">
        <v>137.99162039675599</v>
      </c>
      <c r="K41" s="18">
        <v>138.638529673324</v>
      </c>
      <c r="L41" s="18">
        <v>0</v>
      </c>
      <c r="M41" s="18">
        <v>0</v>
      </c>
      <c r="N41" s="18">
        <v>0</v>
      </c>
      <c r="O41" s="18">
        <v>0</v>
      </c>
    </row>
    <row r="42" spans="1:15" s="2" customFormat="1" x14ac:dyDescent="0.3">
      <c r="A42" s="12"/>
      <c r="B42" s="19" t="s">
        <v>128</v>
      </c>
      <c r="C42" s="17" t="s">
        <v>129</v>
      </c>
      <c r="D42" s="69" t="s">
        <v>128</v>
      </c>
      <c r="E42" s="70" t="s">
        <v>130</v>
      </c>
      <c r="F42" s="18">
        <v>192.18807123618899</v>
      </c>
      <c r="G42" s="18">
        <v>190.824225179943</v>
      </c>
      <c r="H42" s="18">
        <v>1.3638460562458301</v>
      </c>
      <c r="I42" s="18">
        <v>1.0888381429889999E-3</v>
      </c>
      <c r="J42" s="18">
        <v>1.36275721810284</v>
      </c>
      <c r="K42" s="18">
        <v>1.3638460562458301</v>
      </c>
      <c r="L42" s="18">
        <v>0</v>
      </c>
      <c r="M42" s="18">
        <v>0</v>
      </c>
      <c r="N42" s="18">
        <v>0</v>
      </c>
      <c r="O42" s="18">
        <v>0</v>
      </c>
    </row>
    <row r="43" spans="1:15" s="2" customFormat="1" x14ac:dyDescent="0.3">
      <c r="A43" s="12"/>
      <c r="B43" s="19" t="s">
        <v>131</v>
      </c>
      <c r="C43" s="17" t="s">
        <v>132</v>
      </c>
      <c r="D43" s="69" t="s">
        <v>131</v>
      </c>
      <c r="E43" s="70" t="s">
        <v>133</v>
      </c>
      <c r="F43" s="18">
        <v>29.827058609026199</v>
      </c>
      <c r="G43" s="18">
        <v>29.1792467297978</v>
      </c>
      <c r="H43" s="18">
        <v>0.64781187922838002</v>
      </c>
      <c r="I43" s="18">
        <v>0</v>
      </c>
      <c r="J43" s="18">
        <v>0.64781187922838002</v>
      </c>
      <c r="K43" s="18">
        <v>0.64781187922838002</v>
      </c>
      <c r="L43" s="18">
        <v>0</v>
      </c>
      <c r="M43" s="18">
        <v>0</v>
      </c>
      <c r="N43" s="18">
        <v>0</v>
      </c>
      <c r="O43" s="18">
        <v>0</v>
      </c>
    </row>
    <row r="44" spans="1:15" s="2" customFormat="1" x14ac:dyDescent="0.3">
      <c r="A44" s="20"/>
      <c r="B44" s="19" t="s">
        <v>134</v>
      </c>
      <c r="C44" s="17" t="s">
        <v>135</v>
      </c>
      <c r="D44" s="69" t="s">
        <v>134</v>
      </c>
      <c r="E44" s="70" t="s">
        <v>136</v>
      </c>
      <c r="F44" s="18">
        <v>18.747581486873099</v>
      </c>
      <c r="G44" s="18" t="s">
        <v>34</v>
      </c>
      <c r="H44" s="18" t="s">
        <v>34</v>
      </c>
      <c r="I44" s="18" t="s">
        <v>34</v>
      </c>
      <c r="J44" s="18" t="s">
        <v>34</v>
      </c>
      <c r="K44" s="18" t="s">
        <v>34</v>
      </c>
      <c r="L44" s="18" t="s">
        <v>34</v>
      </c>
      <c r="M44" s="18">
        <v>0</v>
      </c>
      <c r="N44" s="18">
        <v>0</v>
      </c>
      <c r="O44" s="18">
        <v>0</v>
      </c>
    </row>
    <row r="45" spans="1:15" s="2" customFormat="1" x14ac:dyDescent="0.3">
      <c r="A45" s="12"/>
      <c r="B45" s="19" t="s">
        <v>137</v>
      </c>
      <c r="C45" s="17" t="s">
        <v>138</v>
      </c>
      <c r="D45" s="69" t="s">
        <v>137</v>
      </c>
      <c r="E45" s="70" t="s">
        <v>139</v>
      </c>
      <c r="F45" s="18">
        <v>38484.460669484499</v>
      </c>
      <c r="G45" s="18">
        <v>32152.801337469002</v>
      </c>
      <c r="H45" s="18">
        <v>6331.6593320154798</v>
      </c>
      <c r="I45" s="18">
        <v>317.14555121244001</v>
      </c>
      <c r="J45" s="18">
        <v>6014.5137808030404</v>
      </c>
      <c r="K45" s="18">
        <v>6648.23517372078</v>
      </c>
      <c r="L45" s="18">
        <v>316.57584170529202</v>
      </c>
      <c r="M45" s="18">
        <v>3257.2192369538002</v>
      </c>
      <c r="N45" s="18">
        <v>3257.2192369538002</v>
      </c>
      <c r="O45" s="18">
        <v>0</v>
      </c>
    </row>
    <row r="46" spans="1:15" s="2" customFormat="1" x14ac:dyDescent="0.3">
      <c r="A46" s="12"/>
      <c r="B46" s="19" t="s">
        <v>140</v>
      </c>
      <c r="C46" s="17" t="s">
        <v>141</v>
      </c>
      <c r="D46" s="69" t="s">
        <v>140</v>
      </c>
      <c r="E46" s="70" t="s">
        <v>142</v>
      </c>
      <c r="F46" s="18">
        <v>3.6605343350482702</v>
      </c>
      <c r="G46" s="18">
        <v>3.6605343350482702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s="2" customFormat="1" x14ac:dyDescent="0.3">
      <c r="A47" s="12"/>
      <c r="B47" s="19" t="s">
        <v>143</v>
      </c>
      <c r="C47" s="17" t="s">
        <v>144</v>
      </c>
      <c r="D47" s="69" t="s">
        <v>143</v>
      </c>
      <c r="E47" s="70" t="s">
        <v>145</v>
      </c>
      <c r="F47" s="18">
        <v>362.59426879092001</v>
      </c>
      <c r="G47" s="18">
        <v>304.8783449842</v>
      </c>
      <c r="H47" s="18">
        <v>57.715923806720497</v>
      </c>
      <c r="I47" s="18">
        <v>0.39276921829505501</v>
      </c>
      <c r="J47" s="18">
        <v>57.323154588425403</v>
      </c>
      <c r="K47" s="18">
        <v>57.715923806720497</v>
      </c>
      <c r="L47" s="18">
        <v>0</v>
      </c>
      <c r="M47" s="18">
        <v>0</v>
      </c>
      <c r="N47" s="18">
        <v>0</v>
      </c>
      <c r="O47" s="18">
        <v>0</v>
      </c>
    </row>
    <row r="48" spans="1:15" s="2" customFormat="1" x14ac:dyDescent="0.3">
      <c r="A48" s="12"/>
      <c r="B48" s="19" t="s">
        <v>146</v>
      </c>
      <c r="C48" s="17" t="s">
        <v>147</v>
      </c>
      <c r="D48" s="69" t="s">
        <v>146</v>
      </c>
      <c r="E48" s="70" t="s">
        <v>148</v>
      </c>
      <c r="F48" s="18">
        <v>540.76871101658605</v>
      </c>
      <c r="G48" s="18">
        <v>428.20065178575697</v>
      </c>
      <c r="H48" s="18">
        <v>112.56805923082899</v>
      </c>
      <c r="I48" s="18">
        <v>0.28676299999999999</v>
      </c>
      <c r="J48" s="18">
        <v>112.281296230829</v>
      </c>
      <c r="K48" s="18">
        <v>112.56805923082919</v>
      </c>
      <c r="L48" s="18">
        <v>0</v>
      </c>
      <c r="M48" s="18">
        <v>17.546486529999999</v>
      </c>
      <c r="N48" s="18">
        <v>17.546486529999999</v>
      </c>
      <c r="O48" s="18">
        <v>0</v>
      </c>
    </row>
    <row r="49" spans="1:15" s="2" customFormat="1" x14ac:dyDescent="0.3">
      <c r="A49" s="12"/>
      <c r="B49" s="19" t="s">
        <v>149</v>
      </c>
      <c r="C49" s="17" t="s">
        <v>150</v>
      </c>
      <c r="D49" s="69" t="s">
        <v>149</v>
      </c>
      <c r="E49" s="70" t="s">
        <v>151</v>
      </c>
      <c r="F49" s="18">
        <v>7.68590799259393</v>
      </c>
      <c r="G49" s="18">
        <v>4.6448513908547202</v>
      </c>
      <c r="H49" s="18">
        <v>3.0410566017392102</v>
      </c>
      <c r="I49" s="18">
        <v>0.49478899999999998</v>
      </c>
      <c r="J49" s="18">
        <v>2.5462676017392099</v>
      </c>
      <c r="K49" s="18">
        <v>3.0410566017392102</v>
      </c>
      <c r="L49" s="18">
        <v>0</v>
      </c>
      <c r="M49" s="18">
        <v>0</v>
      </c>
      <c r="N49" s="18">
        <v>0</v>
      </c>
      <c r="O49" s="18">
        <v>0</v>
      </c>
    </row>
    <row r="50" spans="1:15" s="2" customFormat="1" x14ac:dyDescent="0.3">
      <c r="A50" s="12"/>
      <c r="B50" s="19" t="s">
        <v>152</v>
      </c>
      <c r="C50" s="17" t="s">
        <v>153</v>
      </c>
      <c r="D50" s="69" t="s">
        <v>152</v>
      </c>
      <c r="E50" s="70" t="s">
        <v>154</v>
      </c>
      <c r="F50" s="18">
        <v>13.2605005909514</v>
      </c>
      <c r="G50" s="18">
        <v>3.2757686819198999</v>
      </c>
      <c r="H50" s="18">
        <v>9.9847319090314599</v>
      </c>
      <c r="I50" s="18">
        <v>0</v>
      </c>
      <c r="J50" s="18">
        <v>9.9847319090314599</v>
      </c>
      <c r="K50" s="18">
        <v>9.9847319090314599</v>
      </c>
      <c r="L50" s="18">
        <v>0</v>
      </c>
      <c r="M50" s="18">
        <v>0</v>
      </c>
      <c r="N50" s="18">
        <v>0</v>
      </c>
      <c r="O50" s="18">
        <v>0</v>
      </c>
    </row>
    <row r="51" spans="1:15" s="2" customFormat="1" x14ac:dyDescent="0.3">
      <c r="A51" s="12"/>
      <c r="B51" s="19" t="s">
        <v>155</v>
      </c>
      <c r="C51" s="17" t="s">
        <v>156</v>
      </c>
      <c r="D51" s="69" t="s">
        <v>155</v>
      </c>
      <c r="E51" s="70" t="s">
        <v>157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s="2" customFormat="1" x14ac:dyDescent="0.3">
      <c r="A52" s="12"/>
      <c r="B52" s="19" t="s">
        <v>158</v>
      </c>
      <c r="C52" s="17" t="s">
        <v>159</v>
      </c>
      <c r="D52" s="69" t="s">
        <v>158</v>
      </c>
      <c r="E52" s="70" t="s">
        <v>160</v>
      </c>
      <c r="F52" s="18">
        <v>1.02714908130078</v>
      </c>
      <c r="G52" s="18" t="s">
        <v>34</v>
      </c>
      <c r="H52" s="18" t="s">
        <v>34</v>
      </c>
      <c r="I52" s="18" t="s">
        <v>34</v>
      </c>
      <c r="J52" s="18" t="s">
        <v>34</v>
      </c>
      <c r="K52" s="18" t="s">
        <v>34</v>
      </c>
      <c r="L52" s="18" t="s">
        <v>34</v>
      </c>
      <c r="M52" s="18">
        <v>0</v>
      </c>
      <c r="N52" s="18">
        <v>0</v>
      </c>
      <c r="O52" s="18">
        <v>0</v>
      </c>
    </row>
    <row r="53" spans="1:15" s="2" customFormat="1" x14ac:dyDescent="0.3">
      <c r="A53" s="12"/>
      <c r="B53" s="19" t="s">
        <v>161</v>
      </c>
      <c r="C53" s="17" t="s">
        <v>162</v>
      </c>
      <c r="D53" s="69" t="s">
        <v>161</v>
      </c>
      <c r="E53" s="70" t="s">
        <v>163</v>
      </c>
      <c r="F53" s="18">
        <v>139.76746573182399</v>
      </c>
      <c r="G53" s="18">
        <v>131.681371275967</v>
      </c>
      <c r="H53" s="18">
        <v>8.0860944558567702</v>
      </c>
      <c r="I53" s="18">
        <v>0</v>
      </c>
      <c r="J53" s="18">
        <v>8.0860944558567702</v>
      </c>
      <c r="K53" s="18">
        <v>8.0860944558567702</v>
      </c>
      <c r="L53" s="18">
        <v>0</v>
      </c>
      <c r="M53" s="18">
        <v>0</v>
      </c>
      <c r="N53" s="18">
        <v>0</v>
      </c>
      <c r="O53" s="18">
        <v>0</v>
      </c>
    </row>
    <row r="54" spans="1:15" s="2" customFormat="1" x14ac:dyDescent="0.3">
      <c r="A54" s="12"/>
      <c r="B54" s="19" t="s">
        <v>164</v>
      </c>
      <c r="C54" s="17" t="s">
        <v>165</v>
      </c>
      <c r="D54" s="69" t="s">
        <v>164</v>
      </c>
      <c r="E54" s="70" t="s">
        <v>166</v>
      </c>
      <c r="F54" s="18">
        <v>37.041472351903401</v>
      </c>
      <c r="G54" s="18">
        <v>27.8599177242134</v>
      </c>
      <c r="H54" s="18">
        <v>9.1815546276899909</v>
      </c>
      <c r="I54" s="18">
        <v>0</v>
      </c>
      <c r="J54" s="18">
        <v>9.1815546276899909</v>
      </c>
      <c r="K54" s="18">
        <v>9.1815546276899909</v>
      </c>
      <c r="L54" s="18">
        <v>0</v>
      </c>
      <c r="M54" s="18">
        <v>0</v>
      </c>
      <c r="N54" s="18">
        <v>0</v>
      </c>
      <c r="O54" s="18">
        <v>0</v>
      </c>
    </row>
    <row r="55" spans="1:15" s="2" customFormat="1" x14ac:dyDescent="0.3">
      <c r="A55" s="12"/>
      <c r="B55" s="19" t="s">
        <v>167</v>
      </c>
      <c r="C55" s="17" t="s">
        <v>168</v>
      </c>
      <c r="D55" s="69" t="s">
        <v>167</v>
      </c>
      <c r="E55" s="70" t="s">
        <v>169</v>
      </c>
      <c r="F55" s="18">
        <v>235.62550930364901</v>
      </c>
      <c r="G55" s="18">
        <v>213.15777670905999</v>
      </c>
      <c r="H55" s="18">
        <v>22.467732594588899</v>
      </c>
      <c r="I55" s="18">
        <v>0</v>
      </c>
      <c r="J55" s="18">
        <v>22.467732594588899</v>
      </c>
      <c r="K55" s="18">
        <v>22.467732594588899</v>
      </c>
      <c r="L55" s="18">
        <v>0</v>
      </c>
      <c r="M55" s="18">
        <v>0</v>
      </c>
      <c r="N55" s="18">
        <v>0</v>
      </c>
      <c r="O55" s="18">
        <v>0</v>
      </c>
    </row>
    <row r="56" spans="1:15" s="2" customFormat="1" x14ac:dyDescent="0.3">
      <c r="A56" s="12"/>
      <c r="B56" s="19" t="s">
        <v>170</v>
      </c>
      <c r="C56" s="17" t="s">
        <v>171</v>
      </c>
      <c r="D56" s="69" t="s">
        <v>170</v>
      </c>
      <c r="E56" s="70" t="s">
        <v>172</v>
      </c>
      <c r="F56" s="18">
        <v>563.05566900969802</v>
      </c>
      <c r="G56" s="18">
        <v>402.47532678512698</v>
      </c>
      <c r="H56" s="18">
        <v>160.58034222457101</v>
      </c>
      <c r="I56" s="18">
        <v>0.63776588453307403</v>
      </c>
      <c r="J56" s="18">
        <v>159.94257634003799</v>
      </c>
      <c r="K56" s="18">
        <v>160.58034222457101</v>
      </c>
      <c r="L56" s="18">
        <v>0</v>
      </c>
      <c r="M56" s="18">
        <v>0</v>
      </c>
      <c r="N56" s="18">
        <v>0</v>
      </c>
      <c r="O56" s="18">
        <v>0</v>
      </c>
    </row>
    <row r="57" spans="1:15" s="2" customFormat="1" x14ac:dyDescent="0.3">
      <c r="A57" s="12"/>
      <c r="B57" s="19" t="s">
        <v>173</v>
      </c>
      <c r="C57" s="17" t="s">
        <v>174</v>
      </c>
      <c r="D57" s="69" t="s">
        <v>173</v>
      </c>
      <c r="E57" s="70" t="s">
        <v>175</v>
      </c>
      <c r="F57" s="18">
        <v>3070.7480172936398</v>
      </c>
      <c r="G57" s="18">
        <v>2233.6571901080702</v>
      </c>
      <c r="H57" s="18">
        <v>837.09082718556999</v>
      </c>
      <c r="I57" s="18">
        <v>659.06817781944505</v>
      </c>
      <c r="J57" s="18">
        <v>178.02264936612499</v>
      </c>
      <c r="K57" s="18">
        <v>884.46770483275293</v>
      </c>
      <c r="L57" s="18">
        <v>47.376877647183001</v>
      </c>
      <c r="M57" s="18">
        <v>644.32238416556197</v>
      </c>
      <c r="N57" s="18">
        <v>644.32238416556197</v>
      </c>
      <c r="O57" s="18">
        <v>0</v>
      </c>
    </row>
    <row r="58" spans="1:15" s="2" customFormat="1" x14ac:dyDescent="0.3">
      <c r="A58" s="12"/>
      <c r="B58" s="19" t="s">
        <v>176</v>
      </c>
      <c r="C58" s="17" t="s">
        <v>177</v>
      </c>
      <c r="D58" s="69" t="s">
        <v>176</v>
      </c>
      <c r="E58" s="70" t="s">
        <v>178</v>
      </c>
      <c r="F58" s="18">
        <v>13029.1307051657</v>
      </c>
      <c r="G58" s="18">
        <v>10915.936798361499</v>
      </c>
      <c r="H58" s="18">
        <v>2113.1939068042202</v>
      </c>
      <c r="I58" s="18">
        <v>56.197664893799001</v>
      </c>
      <c r="J58" s="18">
        <v>2056.9962419104199</v>
      </c>
      <c r="K58" s="18">
        <v>2258.4095441857989</v>
      </c>
      <c r="L58" s="18">
        <v>145.21563738158</v>
      </c>
      <c r="M58" s="18">
        <v>888.40133352970895</v>
      </c>
      <c r="N58" s="18">
        <v>888.40133352970895</v>
      </c>
      <c r="O58" s="18">
        <v>0</v>
      </c>
    </row>
    <row r="59" spans="1:15" s="2" customFormat="1" x14ac:dyDescent="0.3">
      <c r="A59" s="12"/>
      <c r="B59" s="19" t="s">
        <v>179</v>
      </c>
      <c r="C59" s="17" t="s">
        <v>180</v>
      </c>
      <c r="D59" s="69" t="s">
        <v>179</v>
      </c>
      <c r="E59" s="70" t="s">
        <v>181</v>
      </c>
      <c r="F59" s="18">
        <v>2001.0981658543101</v>
      </c>
      <c r="G59" s="18">
        <v>1517.15369634576</v>
      </c>
      <c r="H59" s="18">
        <v>483.94446950855001</v>
      </c>
      <c r="I59" s="18">
        <v>5.3748700181521003E-2</v>
      </c>
      <c r="J59" s="18">
        <v>483.890720808369</v>
      </c>
      <c r="K59" s="18">
        <v>483.9444695085507</v>
      </c>
      <c r="L59" s="18">
        <v>0</v>
      </c>
      <c r="M59" s="18">
        <v>24.856942468978701</v>
      </c>
      <c r="N59" s="18">
        <v>24.856942468978701</v>
      </c>
      <c r="O59" s="18">
        <v>0</v>
      </c>
    </row>
    <row r="60" spans="1:15" s="2" customFormat="1" x14ac:dyDescent="0.3">
      <c r="A60" s="12"/>
      <c r="B60" s="19" t="s">
        <v>182</v>
      </c>
      <c r="C60" s="17" t="s">
        <v>183</v>
      </c>
      <c r="D60" s="69" t="s">
        <v>182</v>
      </c>
      <c r="E60" s="70" t="s">
        <v>184</v>
      </c>
      <c r="F60" s="18">
        <v>2598.5287968919702</v>
      </c>
      <c r="G60" s="18">
        <v>2589.57962458255</v>
      </c>
      <c r="H60" s="18">
        <v>8.9491723094199909</v>
      </c>
      <c r="I60" s="18">
        <v>2.1522638702577E-2</v>
      </c>
      <c r="J60" s="18">
        <v>8.9276496707174093</v>
      </c>
      <c r="K60" s="18">
        <v>8.9491723094199909</v>
      </c>
      <c r="L60" s="18">
        <v>0</v>
      </c>
      <c r="M60" s="18">
        <v>0</v>
      </c>
      <c r="N60" s="18">
        <v>0</v>
      </c>
      <c r="O60" s="18">
        <v>0</v>
      </c>
    </row>
    <row r="61" spans="1:15" s="2" customFormat="1" x14ac:dyDescent="0.3">
      <c r="A61" s="12"/>
      <c r="B61" s="19" t="s">
        <v>185</v>
      </c>
      <c r="C61" s="17" t="s">
        <v>186</v>
      </c>
      <c r="D61" s="69" t="s">
        <v>185</v>
      </c>
      <c r="E61" s="70" t="s">
        <v>187</v>
      </c>
      <c r="F61" s="18">
        <v>32275.124071329301</v>
      </c>
      <c r="G61" s="18">
        <v>30847.661810035301</v>
      </c>
      <c r="H61" s="18">
        <v>1427.462261294</v>
      </c>
      <c r="I61" s="18">
        <v>26.8143728412991</v>
      </c>
      <c r="J61" s="18">
        <v>1400.6478884527</v>
      </c>
      <c r="K61" s="18">
        <v>1908.2083781766878</v>
      </c>
      <c r="L61" s="18">
        <v>480.74611688268999</v>
      </c>
      <c r="M61" s="18">
        <v>1088.2244068785499</v>
      </c>
      <c r="N61" s="18">
        <v>1088.2244068785499</v>
      </c>
      <c r="O61" s="18">
        <v>0</v>
      </c>
    </row>
    <row r="62" spans="1:15" s="2" customFormat="1" ht="21" thickBot="1" x14ac:dyDescent="0.35">
      <c r="A62" s="12"/>
      <c r="B62" s="19" t="s">
        <v>188</v>
      </c>
      <c r="C62" s="17" t="s">
        <v>189</v>
      </c>
      <c r="D62" s="69" t="s">
        <v>188</v>
      </c>
      <c r="E62" s="70" t="s">
        <v>190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</row>
    <row r="63" spans="1:15" s="24" customFormat="1" ht="21" thickBot="1" x14ac:dyDescent="0.35">
      <c r="A63" s="22"/>
      <c r="B63" s="23" t="s">
        <v>191</v>
      </c>
      <c r="C63" s="17" t="s">
        <v>192</v>
      </c>
      <c r="D63" s="69" t="s">
        <v>193</v>
      </c>
      <c r="E63" s="72" t="s">
        <v>194</v>
      </c>
      <c r="F63" s="18">
        <v>22404.206269005856</v>
      </c>
      <c r="G63" s="18">
        <v>22687.04195966406</v>
      </c>
      <c r="H63" s="18">
        <v>9.9022608686970202</v>
      </c>
      <c r="I63" s="18">
        <v>0</v>
      </c>
      <c r="J63" s="18">
        <v>9.9022608686970202</v>
      </c>
      <c r="K63" s="18">
        <v>9.9022608686970202</v>
      </c>
      <c r="L63" s="18">
        <v>0</v>
      </c>
      <c r="M63" s="18">
        <v>5.9284911868178503</v>
      </c>
      <c r="N63" s="18">
        <v>5.9284911868178503</v>
      </c>
      <c r="O63" s="18">
        <v>0</v>
      </c>
    </row>
    <row r="64" spans="1:15" s="24" customFormat="1" ht="30.6" customHeight="1" x14ac:dyDescent="0.3">
      <c r="A64" s="22"/>
      <c r="B64" s="102" t="s">
        <v>195</v>
      </c>
      <c r="C64" s="92"/>
      <c r="D64" s="94" t="s">
        <v>196</v>
      </c>
      <c r="E64" s="73" t="s">
        <v>197</v>
      </c>
      <c r="F64" s="74">
        <f>SUM(F10:F62)</f>
        <v>309966.2266459302</v>
      </c>
      <c r="G64" s="74">
        <f t="shared" ref="G64:O64" si="0">SUM(G10:G62)</f>
        <v>263047.21189132333</v>
      </c>
      <c r="H64" s="74">
        <f t="shared" si="0"/>
        <v>46626.276803079658</v>
      </c>
      <c r="I64" s="74">
        <f t="shared" si="0"/>
        <v>5481.6429690084715</v>
      </c>
      <c r="J64" s="74">
        <f t="shared" si="0"/>
        <v>41144.633834071195</v>
      </c>
      <c r="K64" s="74">
        <f t="shared" si="0"/>
        <v>59649.558800056024</v>
      </c>
      <c r="L64" s="74">
        <f t="shared" si="0"/>
        <v>13023.281996976331</v>
      </c>
      <c r="M64" s="74">
        <f t="shared" si="0"/>
        <v>29586.534165829595</v>
      </c>
      <c r="N64" s="74">
        <f t="shared" si="0"/>
        <v>30728.726999829596</v>
      </c>
      <c r="O64" s="74">
        <f t="shared" si="0"/>
        <v>1142.1928339999999</v>
      </c>
    </row>
    <row r="65" spans="1:239" s="24" customFormat="1" ht="31.2" thickBot="1" x14ac:dyDescent="0.35">
      <c r="A65" s="22"/>
      <c r="B65" s="91"/>
      <c r="C65" s="93"/>
      <c r="D65" s="95"/>
      <c r="E65" s="75" t="s">
        <v>198</v>
      </c>
      <c r="F65" s="74">
        <f>IF(COUNTA(F10:F63)&gt;0,IF(F63="c","c",SUM(F63:F64)),"")</f>
        <v>332370.43291493604</v>
      </c>
      <c r="G65" s="74">
        <f t="shared" ref="G65:O65" si="1">IF(COUNTA(G10:G63)&gt;0,IF(G63="c","c",SUM(G63:G64)),"")</f>
        <v>285734.25385098741</v>
      </c>
      <c r="H65" s="74">
        <f t="shared" si="1"/>
        <v>46636.179063948352</v>
      </c>
      <c r="I65" s="74">
        <f t="shared" si="1"/>
        <v>5481.6429690084715</v>
      </c>
      <c r="J65" s="74">
        <f t="shared" si="1"/>
        <v>41154.536094939889</v>
      </c>
      <c r="K65" s="74">
        <f t="shared" si="1"/>
        <v>59659.461060924717</v>
      </c>
      <c r="L65" s="74">
        <f t="shared" si="1"/>
        <v>13023.281996976331</v>
      </c>
      <c r="M65" s="74">
        <f t="shared" si="1"/>
        <v>29592.462657016411</v>
      </c>
      <c r="N65" s="74">
        <f t="shared" si="1"/>
        <v>30734.655491016412</v>
      </c>
      <c r="O65" s="74">
        <f t="shared" si="1"/>
        <v>1142.1928339999999</v>
      </c>
    </row>
    <row r="66" spans="1:239" s="2" customFormat="1" ht="12" thickBot="1" x14ac:dyDescent="0.35">
      <c r="A66" s="17"/>
      <c r="B66" s="25"/>
      <c r="C66" s="17"/>
      <c r="D66" s="76"/>
      <c r="E66" s="77" t="s">
        <v>199</v>
      </c>
      <c r="F66" s="78" t="str">
        <f>IF(F63="c","",IF(AND(IF((COUNTIF(F10:F62,"c"))&gt;0,1,0)=1,F63=""),"Please provide Not Specified (Including Confidential)",""))</f>
        <v/>
      </c>
      <c r="G66" s="78" t="str">
        <f t="shared" ref="G66:O66" si="2">IF(G63="c","",IF(AND(IF((COUNTIF(G10:G62,"c"))&gt;0,1,0)=1,G63=""),"Please provide Not Specified (Including Confidential)",""))</f>
        <v/>
      </c>
      <c r="H66" s="78" t="str">
        <f t="shared" si="2"/>
        <v/>
      </c>
      <c r="I66" s="78" t="str">
        <f t="shared" si="2"/>
        <v/>
      </c>
      <c r="J66" s="78" t="str">
        <f t="shared" si="2"/>
        <v/>
      </c>
      <c r="K66" s="78" t="str">
        <f t="shared" si="2"/>
        <v/>
      </c>
      <c r="L66" s="78" t="str">
        <f t="shared" si="2"/>
        <v/>
      </c>
      <c r="M66" s="78" t="str">
        <f t="shared" si="2"/>
        <v/>
      </c>
      <c r="N66" s="78" t="str">
        <f t="shared" si="2"/>
        <v/>
      </c>
      <c r="O66" s="78" t="str">
        <f t="shared" si="2"/>
        <v/>
      </c>
    </row>
    <row r="67" spans="1:239" s="15" customFormat="1" ht="12" thickBot="1" x14ac:dyDescent="0.35">
      <c r="A67" s="12"/>
      <c r="B67" s="14"/>
      <c r="C67" s="17"/>
      <c r="D67" s="66"/>
      <c r="E67" s="67" t="s">
        <v>200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s="2" customFormat="1" x14ac:dyDescent="0.3">
      <c r="A68" s="12"/>
      <c r="B68" s="26" t="s">
        <v>201</v>
      </c>
      <c r="C68" s="17" t="s">
        <v>202</v>
      </c>
      <c r="D68" s="69" t="s">
        <v>201</v>
      </c>
      <c r="E68" s="70" t="s">
        <v>203</v>
      </c>
      <c r="F68" s="18">
        <v>0.241256672328307</v>
      </c>
      <c r="G68" s="18">
        <v>0.241256672328307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</row>
    <row r="69" spans="1:239" s="2" customFormat="1" x14ac:dyDescent="0.3">
      <c r="A69" s="12"/>
      <c r="B69" s="26" t="s">
        <v>204</v>
      </c>
      <c r="C69" s="17" t="s">
        <v>205</v>
      </c>
      <c r="D69" s="69" t="s">
        <v>204</v>
      </c>
      <c r="E69" s="70" t="s">
        <v>206</v>
      </c>
      <c r="F69" s="18">
        <v>13.080027241237101</v>
      </c>
      <c r="G69" s="18" t="s">
        <v>34</v>
      </c>
      <c r="H69" s="18" t="s">
        <v>34</v>
      </c>
      <c r="I69" s="18" t="s">
        <v>34</v>
      </c>
      <c r="J69" s="18" t="s">
        <v>34</v>
      </c>
      <c r="K69" s="18" t="s">
        <v>34</v>
      </c>
      <c r="L69" s="18" t="s">
        <v>34</v>
      </c>
      <c r="M69" s="18">
        <v>0</v>
      </c>
      <c r="N69" s="18">
        <v>0</v>
      </c>
      <c r="O69" s="18">
        <v>0</v>
      </c>
    </row>
    <row r="70" spans="1:239" s="2" customFormat="1" x14ac:dyDescent="0.3">
      <c r="A70" s="12"/>
      <c r="B70" s="26" t="s">
        <v>207</v>
      </c>
      <c r="C70" s="17" t="s">
        <v>208</v>
      </c>
      <c r="D70" s="69" t="s">
        <v>207</v>
      </c>
      <c r="E70" s="70" t="s">
        <v>209</v>
      </c>
      <c r="F70" s="18">
        <v>0.15295336097465001</v>
      </c>
      <c r="G70" s="18">
        <v>0.15295336097465001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</row>
    <row r="71" spans="1:239" s="2" customFormat="1" x14ac:dyDescent="0.3">
      <c r="A71" s="12"/>
      <c r="B71" s="26" t="s">
        <v>210</v>
      </c>
      <c r="C71" s="17" t="s">
        <v>211</v>
      </c>
      <c r="D71" s="69" t="s">
        <v>210</v>
      </c>
      <c r="E71" s="70" t="s">
        <v>212</v>
      </c>
      <c r="F71" s="18" t="s">
        <v>34</v>
      </c>
      <c r="G71" s="18" t="s">
        <v>34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34</v>
      </c>
      <c r="N71" s="18" t="s">
        <v>34</v>
      </c>
      <c r="O71" s="18" t="s">
        <v>34</v>
      </c>
    </row>
    <row r="72" spans="1:239" s="2" customFormat="1" ht="12" thickBot="1" x14ac:dyDescent="0.35">
      <c r="A72" s="12"/>
      <c r="B72" s="26" t="s">
        <v>213</v>
      </c>
      <c r="C72" s="17" t="s">
        <v>214</v>
      </c>
      <c r="D72" s="69" t="s">
        <v>213</v>
      </c>
      <c r="E72" s="70" t="s">
        <v>215</v>
      </c>
      <c r="F72" s="18">
        <v>2.2178309863026802</v>
      </c>
      <c r="G72" s="18">
        <v>2.2178309863026802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</row>
    <row r="73" spans="1:239" s="24" customFormat="1" ht="20.399999999999999" x14ac:dyDescent="0.3">
      <c r="A73" s="22"/>
      <c r="B73" s="27" t="s">
        <v>216</v>
      </c>
      <c r="C73" s="17" t="s">
        <v>217</v>
      </c>
      <c r="D73" s="69" t="s">
        <v>216</v>
      </c>
      <c r="E73" s="72" t="s">
        <v>194</v>
      </c>
      <c r="F73" s="18" t="s">
        <v>34</v>
      </c>
      <c r="G73" s="18" t="s">
        <v>34</v>
      </c>
      <c r="H73" s="18" t="s">
        <v>34</v>
      </c>
      <c r="I73" s="18" t="s">
        <v>34</v>
      </c>
      <c r="J73" s="18" t="s">
        <v>34</v>
      </c>
      <c r="K73" s="18" t="s">
        <v>34</v>
      </c>
      <c r="L73" s="18" t="s">
        <v>34</v>
      </c>
      <c r="M73" s="18" t="s">
        <v>34</v>
      </c>
      <c r="N73" s="18" t="s">
        <v>34</v>
      </c>
      <c r="O73" s="18" t="s">
        <v>34</v>
      </c>
    </row>
    <row r="74" spans="1:239" s="24" customFormat="1" ht="30.6" customHeight="1" x14ac:dyDescent="0.3">
      <c r="A74" s="22"/>
      <c r="B74" s="90" t="s">
        <v>195</v>
      </c>
      <c r="C74" s="92"/>
      <c r="D74" s="94" t="s">
        <v>196</v>
      </c>
      <c r="E74" s="73" t="s">
        <v>197</v>
      </c>
      <c r="F74" s="74">
        <f>SUM(F68:F72)</f>
        <v>15.692068260842737</v>
      </c>
      <c r="G74" s="74">
        <f t="shared" ref="G74:O74" si="3">SUM(G68:G72)</f>
        <v>2.6120410196056372</v>
      </c>
      <c r="H74" s="74">
        <f t="shared" si="3"/>
        <v>0</v>
      </c>
      <c r="I74" s="74">
        <f t="shared" si="3"/>
        <v>0</v>
      </c>
      <c r="J74" s="74">
        <f t="shared" si="3"/>
        <v>0</v>
      </c>
      <c r="K74" s="74">
        <f t="shared" si="3"/>
        <v>0</v>
      </c>
      <c r="L74" s="74">
        <f t="shared" si="3"/>
        <v>0</v>
      </c>
      <c r="M74" s="74">
        <f t="shared" si="3"/>
        <v>0</v>
      </c>
      <c r="N74" s="74">
        <f t="shared" si="3"/>
        <v>0</v>
      </c>
      <c r="O74" s="74">
        <f t="shared" si="3"/>
        <v>0</v>
      </c>
    </row>
    <row r="75" spans="1:239" s="24" customFormat="1" ht="31.2" thickBot="1" x14ac:dyDescent="0.35">
      <c r="A75" s="22"/>
      <c r="B75" s="91"/>
      <c r="C75" s="93"/>
      <c r="D75" s="95"/>
      <c r="E75" s="75" t="s">
        <v>218</v>
      </c>
      <c r="F75" s="74" t="str">
        <f>IF(COUNTA(F68:F73)&gt;0,IF(F73="c","c",SUM(F73:F74)),"")</f>
        <v>c</v>
      </c>
      <c r="G75" s="74" t="str">
        <f t="shared" ref="G75:O75" si="4">IF(COUNTA(G68:G73)&gt;0,IF(G73="c","c",SUM(G73:G74)),"")</f>
        <v>c</v>
      </c>
      <c r="H75" s="74" t="str">
        <f t="shared" si="4"/>
        <v>c</v>
      </c>
      <c r="I75" s="74" t="str">
        <f t="shared" si="4"/>
        <v>c</v>
      </c>
      <c r="J75" s="74" t="str">
        <f t="shared" si="4"/>
        <v>c</v>
      </c>
      <c r="K75" s="74" t="str">
        <f t="shared" si="4"/>
        <v>c</v>
      </c>
      <c r="L75" s="74" t="str">
        <f t="shared" si="4"/>
        <v>c</v>
      </c>
      <c r="M75" s="74" t="str">
        <f t="shared" si="4"/>
        <v>c</v>
      </c>
      <c r="N75" s="74" t="str">
        <f t="shared" si="4"/>
        <v>c</v>
      </c>
      <c r="O75" s="74" t="str">
        <f t="shared" si="4"/>
        <v>c</v>
      </c>
    </row>
    <row r="76" spans="1:239" s="2" customFormat="1" ht="12" thickBot="1" x14ac:dyDescent="0.35">
      <c r="A76" s="17"/>
      <c r="B76" s="25"/>
      <c r="C76" s="17"/>
      <c r="D76" s="76"/>
      <c r="E76" s="77" t="s">
        <v>199</v>
      </c>
      <c r="F76" s="78" t="str">
        <f>IF(F73="c","",IF(AND(IF((COUNTIF(F68:F72,"c"))&gt;0,1,0)=1,F73=""),"Please provide Not Specified (Including Confidential)",""))</f>
        <v/>
      </c>
      <c r="G76" s="78" t="str">
        <f t="shared" ref="G76:O76" si="5">IF(G73="c","",IF(AND(IF((COUNTIF(G68:G72,"c"))&gt;0,1,0)=1,G73=""),"Please provide Not Specified (Including Confidential)",""))</f>
        <v/>
      </c>
      <c r="H76" s="78" t="str">
        <f t="shared" si="5"/>
        <v/>
      </c>
      <c r="I76" s="78" t="str">
        <f t="shared" si="5"/>
        <v/>
      </c>
      <c r="J76" s="78" t="str">
        <f t="shared" si="5"/>
        <v/>
      </c>
      <c r="K76" s="78" t="str">
        <f t="shared" si="5"/>
        <v/>
      </c>
      <c r="L76" s="78" t="str">
        <f t="shared" si="5"/>
        <v/>
      </c>
      <c r="M76" s="78" t="str">
        <f t="shared" si="5"/>
        <v/>
      </c>
      <c r="N76" s="78" t="str">
        <f t="shared" si="5"/>
        <v/>
      </c>
      <c r="O76" s="78" t="str">
        <f t="shared" si="5"/>
        <v/>
      </c>
    </row>
    <row r="77" spans="1:239" s="15" customFormat="1" ht="12" thickBot="1" x14ac:dyDescent="0.35">
      <c r="A77" s="12"/>
      <c r="B77" s="14"/>
      <c r="C77" s="17"/>
      <c r="D77" s="66"/>
      <c r="E77" s="67" t="s">
        <v>219</v>
      </c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s="2" customFormat="1" x14ac:dyDescent="0.3">
      <c r="A78" s="12"/>
      <c r="B78" s="26" t="s">
        <v>220</v>
      </c>
      <c r="C78" s="17" t="s">
        <v>221</v>
      </c>
      <c r="D78" s="69" t="s">
        <v>220</v>
      </c>
      <c r="E78" s="70" t="s">
        <v>222</v>
      </c>
      <c r="F78" s="18">
        <v>25.2321735344049</v>
      </c>
      <c r="G78" s="18">
        <v>25.2321735344049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</row>
    <row r="79" spans="1:239" s="2" customFormat="1" x14ac:dyDescent="0.3">
      <c r="A79" s="12"/>
      <c r="B79" s="26" t="s">
        <v>223</v>
      </c>
      <c r="C79" s="17" t="s">
        <v>224</v>
      </c>
      <c r="D79" s="69" t="s">
        <v>223</v>
      </c>
      <c r="E79" s="70" t="s">
        <v>225</v>
      </c>
      <c r="F79" s="18">
        <v>2.3013698049013001E-2</v>
      </c>
      <c r="G79" s="18">
        <v>2.3013698049013001E-2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</row>
    <row r="80" spans="1:239" s="2" customFormat="1" x14ac:dyDescent="0.3">
      <c r="A80" s="12"/>
      <c r="B80" s="26" t="s">
        <v>226</v>
      </c>
      <c r="C80" s="17" t="s">
        <v>227</v>
      </c>
      <c r="D80" s="69" t="s">
        <v>226</v>
      </c>
      <c r="E80" s="70" t="s">
        <v>228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</row>
    <row r="81" spans="1:15" s="2" customFormat="1" x14ac:dyDescent="0.3">
      <c r="A81" s="12"/>
      <c r="B81" s="26" t="s">
        <v>229</v>
      </c>
      <c r="C81" s="17" t="s">
        <v>230</v>
      </c>
      <c r="D81" s="69" t="s">
        <v>229</v>
      </c>
      <c r="E81" s="70" t="s">
        <v>231</v>
      </c>
      <c r="F81" s="18">
        <v>2.9028340479976902</v>
      </c>
      <c r="G81" s="18">
        <v>2.9028340479976902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</row>
    <row r="82" spans="1:15" s="2" customFormat="1" x14ac:dyDescent="0.3">
      <c r="A82" s="12"/>
      <c r="B82" s="26" t="s">
        <v>232</v>
      </c>
      <c r="C82" s="17" t="s">
        <v>233</v>
      </c>
      <c r="D82" s="69" t="s">
        <v>232</v>
      </c>
      <c r="E82" s="70" t="s">
        <v>234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</row>
    <row r="83" spans="1:15" s="2" customFormat="1" x14ac:dyDescent="0.3">
      <c r="A83" s="12"/>
      <c r="B83" s="26" t="s">
        <v>235</v>
      </c>
      <c r="C83" s="17" t="s">
        <v>236</v>
      </c>
      <c r="D83" s="69" t="s">
        <v>235</v>
      </c>
      <c r="E83" s="70" t="s">
        <v>237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</row>
    <row r="84" spans="1:15" s="2" customFormat="1" x14ac:dyDescent="0.3">
      <c r="A84" s="12"/>
      <c r="B84" s="26" t="s">
        <v>238</v>
      </c>
      <c r="C84" s="28">
        <v>624</v>
      </c>
      <c r="D84" s="69" t="s">
        <v>238</v>
      </c>
      <c r="E84" s="70" t="s">
        <v>239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</row>
    <row r="85" spans="1:15" s="2" customFormat="1" x14ac:dyDescent="0.3">
      <c r="A85" s="12"/>
      <c r="B85" s="26" t="s">
        <v>240</v>
      </c>
      <c r="C85" s="28">
        <v>622</v>
      </c>
      <c r="D85" s="69" t="s">
        <v>240</v>
      </c>
      <c r="E85" s="70" t="s">
        <v>241</v>
      </c>
      <c r="F85" s="18">
        <v>0.15872874903975201</v>
      </c>
      <c r="G85" s="18">
        <v>0.15872874903975201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</row>
    <row r="86" spans="1:15" s="2" customFormat="1" x14ac:dyDescent="0.3">
      <c r="A86" s="12"/>
      <c r="B86" s="26" t="s">
        <v>242</v>
      </c>
      <c r="C86" s="17" t="s">
        <v>243</v>
      </c>
      <c r="D86" s="69" t="s">
        <v>242</v>
      </c>
      <c r="E86" s="70" t="s">
        <v>244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</row>
    <row r="87" spans="1:15" s="2" customFormat="1" x14ac:dyDescent="0.3">
      <c r="A87" s="12"/>
      <c r="B87" s="26" t="s">
        <v>245</v>
      </c>
      <c r="C87" s="17" t="s">
        <v>246</v>
      </c>
      <c r="D87" s="69" t="s">
        <v>245</v>
      </c>
      <c r="E87" s="70" t="s">
        <v>247</v>
      </c>
      <c r="F87" s="18">
        <v>9.9183299330146996E-2</v>
      </c>
      <c r="G87" s="18">
        <v>9.9183299330146996E-2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</row>
    <row r="88" spans="1:15" s="2" customFormat="1" x14ac:dyDescent="0.3">
      <c r="A88" s="12"/>
      <c r="B88" s="26" t="s">
        <v>248</v>
      </c>
      <c r="C88" s="17" t="s">
        <v>249</v>
      </c>
      <c r="D88" s="69" t="s">
        <v>248</v>
      </c>
      <c r="E88" s="70" t="s">
        <v>250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</row>
    <row r="89" spans="1:15" s="2" customFormat="1" x14ac:dyDescent="0.3">
      <c r="A89" s="12"/>
      <c r="B89" s="26" t="s">
        <v>251</v>
      </c>
      <c r="C89" s="17" t="s">
        <v>252</v>
      </c>
      <c r="D89" s="69" t="s">
        <v>251</v>
      </c>
      <c r="E89" s="70" t="s">
        <v>253</v>
      </c>
      <c r="F89" s="18">
        <v>2.9010774311099E-2</v>
      </c>
      <c r="G89" s="18">
        <v>2.9010774311099E-2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</row>
    <row r="90" spans="1:15" s="2" customFormat="1" x14ac:dyDescent="0.3">
      <c r="A90" s="12"/>
      <c r="B90" s="26" t="s">
        <v>254</v>
      </c>
      <c r="C90" s="17" t="s">
        <v>255</v>
      </c>
      <c r="D90" s="69" t="s">
        <v>254</v>
      </c>
      <c r="E90" s="70" t="s">
        <v>256</v>
      </c>
      <c r="F90" s="18">
        <v>0.663005973462784</v>
      </c>
      <c r="G90" s="18">
        <v>0.663005973462784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</row>
    <row r="91" spans="1:15" s="2" customFormat="1" x14ac:dyDescent="0.3">
      <c r="A91" s="12"/>
      <c r="B91" s="26" t="s">
        <v>257</v>
      </c>
      <c r="C91" s="17" t="s">
        <v>258</v>
      </c>
      <c r="D91" s="69" t="s">
        <v>257</v>
      </c>
      <c r="E91" s="70" t="s">
        <v>259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</row>
    <row r="92" spans="1:15" s="2" customFormat="1" x14ac:dyDescent="0.3">
      <c r="A92" s="12"/>
      <c r="B92" s="26" t="s">
        <v>260</v>
      </c>
      <c r="C92" s="17" t="s">
        <v>261</v>
      </c>
      <c r="D92" s="69" t="s">
        <v>260</v>
      </c>
      <c r="E92" s="70" t="s">
        <v>262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</row>
    <row r="93" spans="1:15" s="2" customFormat="1" x14ac:dyDescent="0.3">
      <c r="A93" s="12"/>
      <c r="B93" s="26" t="s">
        <v>263</v>
      </c>
      <c r="C93" s="17" t="s">
        <v>264</v>
      </c>
      <c r="D93" s="69" t="s">
        <v>263</v>
      </c>
      <c r="E93" s="70" t="s">
        <v>265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</row>
    <row r="94" spans="1:15" s="2" customFormat="1" x14ac:dyDescent="0.3">
      <c r="A94" s="12"/>
      <c r="B94" s="26" t="s">
        <v>266</v>
      </c>
      <c r="C94" s="17" t="s">
        <v>267</v>
      </c>
      <c r="D94" s="69" t="s">
        <v>266</v>
      </c>
      <c r="E94" s="70" t="s">
        <v>268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</row>
    <row r="95" spans="1:15" s="2" customFormat="1" x14ac:dyDescent="0.3">
      <c r="A95" s="12"/>
      <c r="B95" s="26" t="s">
        <v>269</v>
      </c>
      <c r="C95" s="17" t="s">
        <v>270</v>
      </c>
      <c r="D95" s="69" t="s">
        <v>269</v>
      </c>
      <c r="E95" s="70" t="s">
        <v>271</v>
      </c>
      <c r="F95" s="18">
        <v>6.8121498663259006E-2</v>
      </c>
      <c r="G95" s="18">
        <v>6.8121498663259006E-2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</row>
    <row r="96" spans="1:15" s="2" customFormat="1" x14ac:dyDescent="0.3">
      <c r="A96" s="12"/>
      <c r="B96" s="26" t="s">
        <v>272</v>
      </c>
      <c r="C96" s="17" t="s">
        <v>273</v>
      </c>
      <c r="D96" s="69" t="s">
        <v>272</v>
      </c>
      <c r="E96" s="70" t="s">
        <v>274</v>
      </c>
      <c r="F96" s="18">
        <v>5.3016321774759997E-3</v>
      </c>
      <c r="G96" s="18">
        <v>5.3016321774759997E-3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</row>
    <row r="97" spans="1:15" s="2" customFormat="1" x14ac:dyDescent="0.3">
      <c r="A97" s="12"/>
      <c r="B97" s="26" t="s">
        <v>275</v>
      </c>
      <c r="C97" s="17" t="s">
        <v>276</v>
      </c>
      <c r="D97" s="69" t="s">
        <v>275</v>
      </c>
      <c r="E97" s="70" t="s">
        <v>277</v>
      </c>
      <c r="F97" s="18">
        <v>3.4962691866390998E-2</v>
      </c>
      <c r="G97" s="18">
        <v>3.4962691866390998E-2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</row>
    <row r="98" spans="1:15" s="2" customFormat="1" x14ac:dyDescent="0.3">
      <c r="A98" s="12"/>
      <c r="B98" s="26" t="s">
        <v>278</v>
      </c>
      <c r="C98" s="17" t="s">
        <v>279</v>
      </c>
      <c r="D98" s="69" t="s">
        <v>278</v>
      </c>
      <c r="E98" s="70" t="s">
        <v>280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</row>
    <row r="99" spans="1:15" s="2" customFormat="1" x14ac:dyDescent="0.3">
      <c r="A99" s="12"/>
      <c r="B99" s="26" t="s">
        <v>281</v>
      </c>
      <c r="C99" s="17" t="s">
        <v>282</v>
      </c>
      <c r="D99" s="69" t="s">
        <v>281</v>
      </c>
      <c r="E99" s="70" t="s">
        <v>283</v>
      </c>
      <c r="F99" s="18">
        <v>8.5039592362638E-2</v>
      </c>
      <c r="G99" s="18">
        <v>8.5039592362638E-2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</row>
    <row r="100" spans="1:15" s="2" customFormat="1" x14ac:dyDescent="0.3">
      <c r="A100" s="12"/>
      <c r="B100" s="26" t="s">
        <v>284</v>
      </c>
      <c r="C100" s="17" t="s">
        <v>285</v>
      </c>
      <c r="D100" s="69" t="s">
        <v>284</v>
      </c>
      <c r="E100" s="70" t="s">
        <v>286</v>
      </c>
      <c r="F100" s="18">
        <v>0.16652232076479501</v>
      </c>
      <c r="G100" s="18">
        <v>0.16652232076479501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</row>
    <row r="101" spans="1:15" s="2" customFormat="1" x14ac:dyDescent="0.3">
      <c r="A101" s="12"/>
      <c r="B101" s="26" t="s">
        <v>287</v>
      </c>
      <c r="C101" s="17" t="s">
        <v>288</v>
      </c>
      <c r="D101" s="69" t="s">
        <v>287</v>
      </c>
      <c r="E101" s="70" t="s">
        <v>289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</row>
    <row r="102" spans="1:15" s="2" customFormat="1" x14ac:dyDescent="0.3">
      <c r="A102" s="12"/>
      <c r="B102" s="26" t="s">
        <v>290</v>
      </c>
      <c r="C102" s="17" t="s">
        <v>291</v>
      </c>
      <c r="D102" s="69" t="s">
        <v>290</v>
      </c>
      <c r="E102" s="70" t="s">
        <v>292</v>
      </c>
      <c r="F102" s="18">
        <v>0.19295658558651499</v>
      </c>
      <c r="G102" s="18">
        <v>0.19295658558651499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</row>
    <row r="103" spans="1:15" s="2" customFormat="1" x14ac:dyDescent="0.3">
      <c r="A103" s="12"/>
      <c r="B103" s="26" t="s">
        <v>293</v>
      </c>
      <c r="C103" s="17" t="s">
        <v>294</v>
      </c>
      <c r="D103" s="69" t="s">
        <v>293</v>
      </c>
      <c r="E103" s="70" t="s">
        <v>295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</row>
    <row r="104" spans="1:15" s="2" customFormat="1" x14ac:dyDescent="0.3">
      <c r="A104" s="12"/>
      <c r="B104" s="26" t="s">
        <v>296</v>
      </c>
      <c r="C104" s="17" t="s">
        <v>297</v>
      </c>
      <c r="D104" s="69" t="s">
        <v>296</v>
      </c>
      <c r="E104" s="70" t="s">
        <v>298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</row>
    <row r="105" spans="1:15" s="2" customFormat="1" x14ac:dyDescent="0.3">
      <c r="A105" s="12"/>
      <c r="B105" s="26" t="s">
        <v>299</v>
      </c>
      <c r="C105" s="17" t="s">
        <v>300</v>
      </c>
      <c r="D105" s="69" t="s">
        <v>299</v>
      </c>
      <c r="E105" s="70" t="s">
        <v>301</v>
      </c>
      <c r="F105" s="18">
        <v>0.202099961364441</v>
      </c>
      <c r="G105" s="18">
        <v>0.202099961364441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</row>
    <row r="106" spans="1:15" s="2" customFormat="1" x14ac:dyDescent="0.3">
      <c r="A106" s="12"/>
      <c r="B106" s="26" t="s">
        <v>302</v>
      </c>
      <c r="C106" s="17" t="s">
        <v>303</v>
      </c>
      <c r="D106" s="69" t="s">
        <v>302</v>
      </c>
      <c r="E106" s="70" t="s">
        <v>304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</row>
    <row r="107" spans="1:15" s="2" customFormat="1" x14ac:dyDescent="0.3">
      <c r="A107" s="12"/>
      <c r="B107" s="26" t="s">
        <v>305</v>
      </c>
      <c r="C107" s="17" t="s">
        <v>306</v>
      </c>
      <c r="D107" s="69" t="s">
        <v>305</v>
      </c>
      <c r="E107" s="70" t="s">
        <v>307</v>
      </c>
      <c r="F107" s="18">
        <v>6.4789607169344995E-2</v>
      </c>
      <c r="G107" s="18">
        <v>6.4789607169344995E-2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</row>
    <row r="108" spans="1:15" s="2" customFormat="1" x14ac:dyDescent="0.3">
      <c r="A108" s="12"/>
      <c r="B108" s="26" t="s">
        <v>308</v>
      </c>
      <c r="C108" s="17" t="s">
        <v>309</v>
      </c>
      <c r="D108" s="69" t="s">
        <v>308</v>
      </c>
      <c r="E108" s="70" t="s">
        <v>310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</row>
    <row r="109" spans="1:15" s="2" customFormat="1" x14ac:dyDescent="0.3">
      <c r="A109" s="12"/>
      <c r="B109" s="26" t="s">
        <v>311</v>
      </c>
      <c r="C109" s="17" t="s">
        <v>312</v>
      </c>
      <c r="D109" s="69" t="s">
        <v>311</v>
      </c>
      <c r="E109" s="70" t="s">
        <v>313</v>
      </c>
      <c r="F109" s="18">
        <v>-0.45404958227773801</v>
      </c>
      <c r="G109" s="18">
        <v>-2.8486415427129002</v>
      </c>
      <c r="H109" s="18">
        <v>2.39459196043516</v>
      </c>
      <c r="I109" s="18">
        <v>0</v>
      </c>
      <c r="J109" s="18">
        <v>2.39459196043516</v>
      </c>
      <c r="K109" s="18">
        <v>2.39459196043516</v>
      </c>
      <c r="L109" s="18">
        <v>0</v>
      </c>
      <c r="M109" s="18">
        <v>0</v>
      </c>
      <c r="N109" s="18">
        <v>0</v>
      </c>
      <c r="O109" s="18">
        <v>0</v>
      </c>
    </row>
    <row r="110" spans="1:15" s="2" customFormat="1" x14ac:dyDescent="0.3">
      <c r="A110" s="12"/>
      <c r="B110" s="26" t="s">
        <v>314</v>
      </c>
      <c r="C110" s="17" t="s">
        <v>315</v>
      </c>
      <c r="D110" s="69" t="s">
        <v>314</v>
      </c>
      <c r="E110" s="70" t="s">
        <v>316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</row>
    <row r="111" spans="1:15" s="2" customFormat="1" x14ac:dyDescent="0.3">
      <c r="A111" s="12"/>
      <c r="B111" s="26" t="s">
        <v>317</v>
      </c>
      <c r="C111" s="17" t="s">
        <v>318</v>
      </c>
      <c r="D111" s="69" t="s">
        <v>317</v>
      </c>
      <c r="E111" s="70" t="s">
        <v>319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</row>
    <row r="112" spans="1:15" s="2" customFormat="1" x14ac:dyDescent="0.3">
      <c r="A112" s="12"/>
      <c r="B112" s="26" t="s">
        <v>320</v>
      </c>
      <c r="C112" s="17" t="s">
        <v>321</v>
      </c>
      <c r="D112" s="69" t="s">
        <v>320</v>
      </c>
      <c r="E112" s="70" t="s">
        <v>322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</row>
    <row r="113" spans="1:15" s="2" customFormat="1" x14ac:dyDescent="0.3">
      <c r="A113" s="12"/>
      <c r="B113" s="26" t="s">
        <v>323</v>
      </c>
      <c r="C113" s="17" t="s">
        <v>324</v>
      </c>
      <c r="D113" s="69" t="s">
        <v>323</v>
      </c>
      <c r="E113" s="70" t="s">
        <v>325</v>
      </c>
      <c r="F113" s="18">
        <v>0.48969609005687398</v>
      </c>
      <c r="G113" s="18">
        <v>0.48969609005687398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</row>
    <row r="114" spans="1:15" s="2" customFormat="1" x14ac:dyDescent="0.3">
      <c r="A114" s="12"/>
      <c r="B114" s="26" t="s">
        <v>326</v>
      </c>
      <c r="C114" s="17" t="s">
        <v>327</v>
      </c>
      <c r="D114" s="69" t="s">
        <v>326</v>
      </c>
      <c r="E114" s="70" t="s">
        <v>328</v>
      </c>
      <c r="F114" s="18">
        <v>1.1013076341122101</v>
      </c>
      <c r="G114" s="18">
        <v>1.1013076341122101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</row>
    <row r="115" spans="1:15" s="2" customFormat="1" x14ac:dyDescent="0.3">
      <c r="A115" s="12"/>
      <c r="B115" s="26" t="s">
        <v>329</v>
      </c>
      <c r="C115" s="17" t="s">
        <v>330</v>
      </c>
      <c r="D115" s="69" t="s">
        <v>329</v>
      </c>
      <c r="E115" s="70" t="s">
        <v>331</v>
      </c>
      <c r="F115" s="18">
        <v>0.36362365456749501</v>
      </c>
      <c r="G115" s="18">
        <v>0.36362365456749501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</row>
    <row r="116" spans="1:15" s="2" customFormat="1" x14ac:dyDescent="0.3">
      <c r="A116" s="12"/>
      <c r="B116" s="26" t="s">
        <v>332</v>
      </c>
      <c r="C116" s="17" t="s">
        <v>333</v>
      </c>
      <c r="D116" s="69" t="s">
        <v>332</v>
      </c>
      <c r="E116" s="70" t="s">
        <v>334</v>
      </c>
      <c r="F116" s="18">
        <v>0.34867940688865801</v>
      </c>
      <c r="G116" s="18">
        <v>0.34867940688865801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</row>
    <row r="117" spans="1:15" s="2" customFormat="1" x14ac:dyDescent="0.3">
      <c r="A117" s="12"/>
      <c r="B117" s="26" t="s">
        <v>335</v>
      </c>
      <c r="C117" s="17" t="s">
        <v>336</v>
      </c>
      <c r="D117" s="69" t="s">
        <v>335</v>
      </c>
      <c r="E117" s="70" t="s">
        <v>337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</row>
    <row r="118" spans="1:15" s="2" customFormat="1" x14ac:dyDescent="0.3">
      <c r="A118" s="12"/>
      <c r="B118" s="26" t="s">
        <v>338</v>
      </c>
      <c r="C118" s="17" t="s">
        <v>339</v>
      </c>
      <c r="D118" s="69" t="s">
        <v>338</v>
      </c>
      <c r="E118" s="70" t="s">
        <v>340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</row>
    <row r="119" spans="1:15" s="2" customFormat="1" x14ac:dyDescent="0.3">
      <c r="A119" s="12"/>
      <c r="B119" s="26" t="s">
        <v>341</v>
      </c>
      <c r="C119" s="17" t="s">
        <v>342</v>
      </c>
      <c r="D119" s="69" t="s">
        <v>341</v>
      </c>
      <c r="E119" s="70" t="s">
        <v>343</v>
      </c>
      <c r="F119" s="18">
        <v>567.18845765778804</v>
      </c>
      <c r="G119" s="18">
        <v>320.11040720065</v>
      </c>
      <c r="H119" s="18">
        <v>247.078050457138</v>
      </c>
      <c r="I119" s="18">
        <v>3.5434096903255901</v>
      </c>
      <c r="J119" s="18">
        <v>243.534640766813</v>
      </c>
      <c r="K119" s="18">
        <v>247.07805045713798</v>
      </c>
      <c r="L119" s="18">
        <v>0</v>
      </c>
      <c r="M119" s="18">
        <v>60.3</v>
      </c>
      <c r="N119" s="18">
        <v>60.3</v>
      </c>
      <c r="O119" s="18">
        <v>0</v>
      </c>
    </row>
    <row r="120" spans="1:15" s="2" customFormat="1" x14ac:dyDescent="0.3">
      <c r="A120" s="12"/>
      <c r="B120" s="26" t="s">
        <v>344</v>
      </c>
      <c r="C120" s="17" t="s">
        <v>345</v>
      </c>
      <c r="D120" s="69" t="s">
        <v>344</v>
      </c>
      <c r="E120" s="70" t="s">
        <v>346</v>
      </c>
      <c r="F120" s="18">
        <v>1.1133673892918999E-2</v>
      </c>
      <c r="G120" s="18">
        <v>1.1133673892918999E-2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</row>
    <row r="121" spans="1:15" s="2" customFormat="1" x14ac:dyDescent="0.3">
      <c r="A121" s="12"/>
      <c r="B121" s="26" t="s">
        <v>347</v>
      </c>
      <c r="C121" s="17" t="s">
        <v>348</v>
      </c>
      <c r="D121" s="69" t="s">
        <v>347</v>
      </c>
      <c r="E121" s="70" t="s">
        <v>349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</row>
    <row r="122" spans="1:15" s="2" customFormat="1" x14ac:dyDescent="0.3">
      <c r="A122" s="12"/>
      <c r="B122" s="26" t="s">
        <v>350</v>
      </c>
      <c r="C122" s="17" t="s">
        <v>351</v>
      </c>
      <c r="D122" s="69" t="s">
        <v>350</v>
      </c>
      <c r="E122" s="70" t="s">
        <v>352</v>
      </c>
      <c r="F122" s="18" t="s">
        <v>34</v>
      </c>
      <c r="G122" s="18" t="s">
        <v>34</v>
      </c>
      <c r="H122" s="18">
        <v>0.10054602453802799</v>
      </c>
      <c r="I122" s="18">
        <v>0</v>
      </c>
      <c r="J122" s="18">
        <v>0.10054602453802799</v>
      </c>
      <c r="K122" s="18">
        <v>0.10054602453802799</v>
      </c>
      <c r="L122" s="18">
        <v>0</v>
      </c>
      <c r="M122" s="18" t="s">
        <v>34</v>
      </c>
      <c r="N122" s="18" t="s">
        <v>34</v>
      </c>
      <c r="O122" s="18" t="s">
        <v>34</v>
      </c>
    </row>
    <row r="123" spans="1:15" s="2" customFormat="1" x14ac:dyDescent="0.3">
      <c r="A123" s="12"/>
      <c r="B123" s="26" t="s">
        <v>353</v>
      </c>
      <c r="C123" s="17" t="s">
        <v>354</v>
      </c>
      <c r="D123" s="69" t="s">
        <v>353</v>
      </c>
      <c r="E123" s="70" t="s">
        <v>355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</row>
    <row r="124" spans="1:15" s="2" customFormat="1" ht="20.399999999999999" x14ac:dyDescent="0.3">
      <c r="A124" s="12"/>
      <c r="B124" s="26" t="s">
        <v>356</v>
      </c>
      <c r="C124" s="17" t="s">
        <v>357</v>
      </c>
      <c r="D124" s="69" t="s">
        <v>356</v>
      </c>
      <c r="E124" s="70" t="s">
        <v>358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</row>
    <row r="125" spans="1:15" s="2" customFormat="1" x14ac:dyDescent="0.3">
      <c r="A125" s="12"/>
      <c r="B125" s="26" t="s">
        <v>359</v>
      </c>
      <c r="C125" s="17" t="s">
        <v>360</v>
      </c>
      <c r="D125" s="69" t="s">
        <v>359</v>
      </c>
      <c r="E125" s="70" t="s">
        <v>361</v>
      </c>
      <c r="F125" s="18">
        <v>0.398665392972544</v>
      </c>
      <c r="G125" s="18">
        <v>0.398665392972544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</row>
    <row r="126" spans="1:15" s="2" customFormat="1" x14ac:dyDescent="0.3">
      <c r="A126" s="12"/>
      <c r="B126" s="26" t="s">
        <v>362</v>
      </c>
      <c r="C126" s="17" t="s">
        <v>363</v>
      </c>
      <c r="D126" s="69" t="s">
        <v>362</v>
      </c>
      <c r="E126" s="70" t="s">
        <v>364</v>
      </c>
      <c r="F126" s="18">
        <v>9.2485701972694997E-2</v>
      </c>
      <c r="G126" s="18">
        <v>9.2485701972694997E-2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</row>
    <row r="127" spans="1:15" s="2" customFormat="1" x14ac:dyDescent="0.3">
      <c r="A127" s="12"/>
      <c r="B127" s="26" t="s">
        <v>365</v>
      </c>
      <c r="C127" s="17" t="s">
        <v>366</v>
      </c>
      <c r="D127" s="69" t="s">
        <v>365</v>
      </c>
      <c r="E127" s="70" t="s">
        <v>367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</row>
    <row r="128" spans="1:15" s="2" customFormat="1" x14ac:dyDescent="0.3">
      <c r="A128" s="12"/>
      <c r="B128" s="26" t="s">
        <v>368</v>
      </c>
      <c r="C128" s="17" t="s">
        <v>369</v>
      </c>
      <c r="D128" s="69" t="s">
        <v>368</v>
      </c>
      <c r="E128" s="70" t="s">
        <v>370</v>
      </c>
      <c r="F128" s="18">
        <v>5.2745962857229003E-2</v>
      </c>
      <c r="G128" s="18">
        <v>5.2745962857229003E-2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</row>
    <row r="129" spans="1:239" s="2" customFormat="1" x14ac:dyDescent="0.3">
      <c r="A129" s="12"/>
      <c r="B129" s="26" t="s">
        <v>371</v>
      </c>
      <c r="C129" s="17" t="s">
        <v>372</v>
      </c>
      <c r="D129" s="69" t="s">
        <v>371</v>
      </c>
      <c r="E129" s="70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</row>
    <row r="130" spans="1:239" s="2" customFormat="1" x14ac:dyDescent="0.3">
      <c r="A130" s="12"/>
      <c r="B130" s="26" t="s">
        <v>374</v>
      </c>
      <c r="C130" s="17" t="s">
        <v>375</v>
      </c>
      <c r="D130" s="69" t="s">
        <v>374</v>
      </c>
      <c r="E130" s="70" t="s">
        <v>376</v>
      </c>
      <c r="F130" s="18">
        <v>0.25803697781882801</v>
      </c>
      <c r="G130" s="18">
        <v>0.25803697781882801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</row>
    <row r="131" spans="1:239" s="2" customFormat="1" ht="12" thickBot="1" x14ac:dyDescent="0.35">
      <c r="A131" s="12"/>
      <c r="B131" s="26" t="s">
        <v>377</v>
      </c>
      <c r="C131" s="17" t="s">
        <v>378</v>
      </c>
      <c r="D131" s="69" t="s">
        <v>377</v>
      </c>
      <c r="E131" s="70" t="s">
        <v>379</v>
      </c>
      <c r="F131" s="18">
        <v>6.0001142114515002E-2</v>
      </c>
      <c r="G131" s="18">
        <v>6.0001142114515002E-2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</row>
    <row r="132" spans="1:239" s="24" customFormat="1" ht="20.399999999999999" x14ac:dyDescent="0.3">
      <c r="A132" s="22"/>
      <c r="B132" s="27" t="s">
        <v>380</v>
      </c>
      <c r="C132" s="17" t="s">
        <v>381</v>
      </c>
      <c r="D132" s="69" t="s">
        <v>380</v>
      </c>
      <c r="E132" s="72" t="s">
        <v>194</v>
      </c>
      <c r="F132" s="18" t="s">
        <v>34</v>
      </c>
      <c r="G132" s="18" t="s">
        <v>34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 t="s">
        <v>34</v>
      </c>
      <c r="N132" s="18" t="s">
        <v>34</v>
      </c>
      <c r="O132" s="18" t="s">
        <v>34</v>
      </c>
    </row>
    <row r="133" spans="1:239" s="24" customFormat="1" ht="30.6" customHeight="1" x14ac:dyDescent="0.3">
      <c r="A133" s="22"/>
      <c r="B133" s="90" t="s">
        <v>195</v>
      </c>
      <c r="C133" s="92"/>
      <c r="D133" s="94" t="s">
        <v>196</v>
      </c>
      <c r="E133" s="73" t="s">
        <v>197</v>
      </c>
      <c r="F133" s="74">
        <f>SUM(F78:F131)</f>
        <v>599.83852767931455</v>
      </c>
      <c r="G133" s="74">
        <f t="shared" ref="G133:O133" si="6">SUM(G78:G131)</f>
        <v>350.36588526174131</v>
      </c>
      <c r="H133" s="74">
        <f t="shared" si="6"/>
        <v>249.57318844211119</v>
      </c>
      <c r="I133" s="74">
        <f t="shared" si="6"/>
        <v>3.5434096903255901</v>
      </c>
      <c r="J133" s="74">
        <f t="shared" si="6"/>
        <v>246.02977875178618</v>
      </c>
      <c r="K133" s="74">
        <f t="shared" si="6"/>
        <v>249.57318844211116</v>
      </c>
      <c r="L133" s="74">
        <f t="shared" si="6"/>
        <v>0</v>
      </c>
      <c r="M133" s="74">
        <f t="shared" si="6"/>
        <v>60.3</v>
      </c>
      <c r="N133" s="74">
        <f t="shared" si="6"/>
        <v>60.3</v>
      </c>
      <c r="O133" s="74">
        <f t="shared" si="6"/>
        <v>0</v>
      </c>
    </row>
    <row r="134" spans="1:239" s="24" customFormat="1" ht="31.2" thickBot="1" x14ac:dyDescent="0.35">
      <c r="A134" s="22"/>
      <c r="B134" s="91"/>
      <c r="C134" s="93"/>
      <c r="D134" s="95"/>
      <c r="E134" s="75" t="s">
        <v>382</v>
      </c>
      <c r="F134" s="74" t="str">
        <f>IF(COUNTA(F78:F132)&gt;0,IF(F132="c","c",SUM(F132:F133)),"")</f>
        <v>c</v>
      </c>
      <c r="G134" s="74" t="str">
        <f t="shared" ref="G134:O134" si="7">IF(COUNTA(G78:G132)&gt;0,IF(G132="c","c",SUM(G132:G133)),"")</f>
        <v>c</v>
      </c>
      <c r="H134" s="74">
        <f t="shared" si="7"/>
        <v>249.57318844211119</v>
      </c>
      <c r="I134" s="74">
        <f t="shared" si="7"/>
        <v>3.5434096903255901</v>
      </c>
      <c r="J134" s="74">
        <f t="shared" si="7"/>
        <v>246.02977875178618</v>
      </c>
      <c r="K134" s="74">
        <f t="shared" si="7"/>
        <v>249.57318844211116</v>
      </c>
      <c r="L134" s="74">
        <f t="shared" si="7"/>
        <v>0</v>
      </c>
      <c r="M134" s="74" t="str">
        <f t="shared" si="7"/>
        <v>c</v>
      </c>
      <c r="N134" s="74" t="str">
        <f t="shared" si="7"/>
        <v>c</v>
      </c>
      <c r="O134" s="74" t="str">
        <f t="shared" si="7"/>
        <v>c</v>
      </c>
    </row>
    <row r="135" spans="1:239" s="2" customFormat="1" ht="12" thickBot="1" x14ac:dyDescent="0.35">
      <c r="A135" s="17"/>
      <c r="B135" s="25"/>
      <c r="C135" s="17"/>
      <c r="D135" s="76"/>
      <c r="E135" s="77" t="s">
        <v>199</v>
      </c>
      <c r="F135" s="78" t="str">
        <f t="shared" ref="F135:O135" si="8">IF(F132="c","",IF(AND(IF((COUNTIF(F78:F131,"c"))&gt;0,1,0)=1,F132=""),"Please provide Not Specified (Including Confidential)",""))</f>
        <v/>
      </c>
      <c r="G135" s="78" t="str">
        <f t="shared" si="8"/>
        <v/>
      </c>
      <c r="H135" s="78" t="str">
        <f t="shared" si="8"/>
        <v/>
      </c>
      <c r="I135" s="78" t="str">
        <f t="shared" si="8"/>
        <v/>
      </c>
      <c r="J135" s="78" t="str">
        <f t="shared" si="8"/>
        <v/>
      </c>
      <c r="K135" s="78" t="str">
        <f t="shared" si="8"/>
        <v/>
      </c>
      <c r="L135" s="78" t="str">
        <f t="shared" si="8"/>
        <v/>
      </c>
      <c r="M135" s="78" t="str">
        <f t="shared" si="8"/>
        <v/>
      </c>
      <c r="N135" s="78" t="str">
        <f t="shared" si="8"/>
        <v/>
      </c>
      <c r="O135" s="78" t="str">
        <f t="shared" si="8"/>
        <v/>
      </c>
    </row>
    <row r="136" spans="1:239" s="15" customFormat="1" ht="12" thickBot="1" x14ac:dyDescent="0.35">
      <c r="A136" s="12"/>
      <c r="B136" s="14"/>
      <c r="C136" s="17"/>
      <c r="D136" s="66"/>
      <c r="E136" s="67" t="s">
        <v>383</v>
      </c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s="2" customFormat="1" x14ac:dyDescent="0.3">
      <c r="A137" s="12"/>
      <c r="B137" s="26" t="s">
        <v>384</v>
      </c>
      <c r="C137" s="17" t="s">
        <v>385</v>
      </c>
      <c r="D137" s="69" t="s">
        <v>384</v>
      </c>
      <c r="E137" s="70" t="s">
        <v>386</v>
      </c>
      <c r="F137" s="18">
        <v>321.95841717401498</v>
      </c>
      <c r="G137" s="18">
        <v>178.81452732140801</v>
      </c>
      <c r="H137" s="18">
        <v>143.14388985260601</v>
      </c>
      <c r="I137" s="18">
        <v>41.986482177167197</v>
      </c>
      <c r="J137" s="18">
        <v>101.157407675439</v>
      </c>
      <c r="K137" s="18">
        <v>143.14388985260621</v>
      </c>
      <c r="L137" s="18">
        <v>0</v>
      </c>
      <c r="M137" s="18">
        <v>7.2213999999999997E-11</v>
      </c>
      <c r="N137" s="18">
        <v>7.2213999999999997E-11</v>
      </c>
      <c r="O137" s="18">
        <v>0</v>
      </c>
    </row>
    <row r="138" spans="1:239" s="5" customFormat="1" x14ac:dyDescent="0.3">
      <c r="A138" s="12"/>
      <c r="B138" s="26" t="s">
        <v>387</v>
      </c>
      <c r="C138" s="17" t="s">
        <v>388</v>
      </c>
      <c r="D138" s="69" t="s">
        <v>387</v>
      </c>
      <c r="E138" s="70" t="s">
        <v>389</v>
      </c>
      <c r="F138" s="18">
        <v>104.81943095024999</v>
      </c>
      <c r="G138" s="18">
        <v>57.191139075632698</v>
      </c>
      <c r="H138" s="18">
        <v>47.628291874617297</v>
      </c>
      <c r="I138" s="18">
        <v>6.7053581512676E-2</v>
      </c>
      <c r="J138" s="18">
        <v>47.561238293104601</v>
      </c>
      <c r="K138" s="18">
        <v>47.628291874617297</v>
      </c>
      <c r="L138" s="18">
        <v>0</v>
      </c>
      <c r="M138" s="18">
        <v>0</v>
      </c>
      <c r="N138" s="18">
        <v>0</v>
      </c>
      <c r="O138" s="18">
        <v>0</v>
      </c>
    </row>
    <row r="139" spans="1:239" s="2" customFormat="1" x14ac:dyDescent="0.3">
      <c r="A139" s="12"/>
      <c r="B139" s="26" t="s">
        <v>390</v>
      </c>
      <c r="C139" s="17" t="s">
        <v>391</v>
      </c>
      <c r="D139" s="69" t="s">
        <v>390</v>
      </c>
      <c r="E139" s="70" t="s">
        <v>392</v>
      </c>
      <c r="F139" s="18">
        <v>2.7198994715973499</v>
      </c>
      <c r="G139" s="18">
        <v>2.7198994715973499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</row>
    <row r="140" spans="1:239" s="2" customFormat="1" x14ac:dyDescent="0.3">
      <c r="A140" s="12"/>
      <c r="B140" s="26" t="s">
        <v>393</v>
      </c>
      <c r="C140" s="17" t="s">
        <v>394</v>
      </c>
      <c r="D140" s="69" t="s">
        <v>393</v>
      </c>
      <c r="E140" s="70" t="s">
        <v>395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</row>
    <row r="141" spans="1:239" s="2" customFormat="1" x14ac:dyDescent="0.3">
      <c r="A141" s="12"/>
      <c r="B141" s="26" t="s">
        <v>396</v>
      </c>
      <c r="C141" s="17" t="s">
        <v>397</v>
      </c>
      <c r="D141" s="69" t="s">
        <v>396</v>
      </c>
      <c r="E141" s="70" t="s">
        <v>398</v>
      </c>
      <c r="F141" s="18">
        <v>0.88456801795733697</v>
      </c>
      <c r="G141" s="18">
        <v>0.88456801795733697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</row>
    <row r="142" spans="1:239" s="2" customFormat="1" x14ac:dyDescent="0.3">
      <c r="A142" s="12"/>
      <c r="B142" s="26" t="s">
        <v>399</v>
      </c>
      <c r="C142" s="17" t="s">
        <v>400</v>
      </c>
      <c r="D142" s="69" t="s">
        <v>399</v>
      </c>
      <c r="E142" s="70" t="s">
        <v>401</v>
      </c>
      <c r="F142" s="18" t="s">
        <v>34</v>
      </c>
      <c r="G142" s="18" t="s">
        <v>34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 t="s">
        <v>34</v>
      </c>
      <c r="N142" s="18" t="s">
        <v>34</v>
      </c>
      <c r="O142" s="18" t="s">
        <v>34</v>
      </c>
    </row>
    <row r="143" spans="1:239" s="2" customFormat="1" x14ac:dyDescent="0.3">
      <c r="A143" s="12"/>
      <c r="B143" s="26" t="s">
        <v>402</v>
      </c>
      <c r="C143" s="17" t="s">
        <v>403</v>
      </c>
      <c r="D143" s="69" t="s">
        <v>402</v>
      </c>
      <c r="E143" s="70" t="s">
        <v>404</v>
      </c>
      <c r="F143" s="18">
        <v>9.7385449373238</v>
      </c>
      <c r="G143" s="18" t="s">
        <v>34</v>
      </c>
      <c r="H143" s="18" t="s">
        <v>34</v>
      </c>
      <c r="I143" s="18" t="s">
        <v>34</v>
      </c>
      <c r="J143" s="18" t="s">
        <v>34</v>
      </c>
      <c r="K143" s="18" t="s">
        <v>34</v>
      </c>
      <c r="L143" s="18" t="s">
        <v>34</v>
      </c>
      <c r="M143" s="18">
        <v>0</v>
      </c>
      <c r="N143" s="18">
        <v>0</v>
      </c>
      <c r="O143" s="18">
        <v>0</v>
      </c>
    </row>
    <row r="144" spans="1:239" s="2" customFormat="1" x14ac:dyDescent="0.3">
      <c r="A144" s="12"/>
      <c r="B144" s="26" t="s">
        <v>405</v>
      </c>
      <c r="C144" s="17" t="s">
        <v>406</v>
      </c>
      <c r="D144" s="69" t="s">
        <v>405</v>
      </c>
      <c r="E144" s="70" t="s">
        <v>407</v>
      </c>
      <c r="F144" s="18">
        <v>21.764771378624999</v>
      </c>
      <c r="G144" s="18">
        <v>21.764771378624999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</row>
    <row r="145" spans="1:239" s="2" customFormat="1" x14ac:dyDescent="0.3">
      <c r="A145" s="12"/>
      <c r="B145" s="26" t="s">
        <v>408</v>
      </c>
      <c r="C145" s="17" t="s">
        <v>409</v>
      </c>
      <c r="D145" s="69" t="s">
        <v>408</v>
      </c>
      <c r="E145" s="70" t="s">
        <v>410</v>
      </c>
      <c r="F145" s="18">
        <v>200.83268133023799</v>
      </c>
      <c r="G145" s="18">
        <v>35.683147402234397</v>
      </c>
      <c r="H145" s="18">
        <v>165.149533928003</v>
      </c>
      <c r="I145" s="18">
        <v>83.153408936497897</v>
      </c>
      <c r="J145" s="18">
        <v>81.996124991505596</v>
      </c>
      <c r="K145" s="18">
        <v>165.14953392800339</v>
      </c>
      <c r="L145" s="18">
        <v>0</v>
      </c>
      <c r="M145" s="18">
        <v>96.453381985551502</v>
      </c>
      <c r="N145" s="18">
        <v>96.453381985551502</v>
      </c>
      <c r="O145" s="18">
        <v>0</v>
      </c>
    </row>
    <row r="146" spans="1:239" s="2" customFormat="1" ht="12" thickBot="1" x14ac:dyDescent="0.35">
      <c r="A146" s="12"/>
      <c r="B146" s="26" t="s">
        <v>411</v>
      </c>
      <c r="C146" s="17" t="s">
        <v>412</v>
      </c>
      <c r="D146" s="69" t="s">
        <v>411</v>
      </c>
      <c r="E146" s="70" t="s">
        <v>413</v>
      </c>
      <c r="F146" s="18">
        <v>3895.51158278091</v>
      </c>
      <c r="G146" s="18">
        <v>3890.6435386203898</v>
      </c>
      <c r="H146" s="18">
        <v>4.8680441605165097</v>
      </c>
      <c r="I146" s="18">
        <v>99.462480474324593</v>
      </c>
      <c r="J146" s="18">
        <v>-94.594436313808103</v>
      </c>
      <c r="K146" s="18">
        <v>648.67941646111296</v>
      </c>
      <c r="L146" s="18">
        <v>643.81137230059699</v>
      </c>
      <c r="M146" s="18">
        <v>237.58474812949305</v>
      </c>
      <c r="N146" s="18">
        <v>237.58474812949305</v>
      </c>
      <c r="O146" s="18">
        <v>0</v>
      </c>
    </row>
    <row r="147" spans="1:239" s="24" customFormat="1" ht="20.399999999999999" x14ac:dyDescent="0.3">
      <c r="A147" s="22"/>
      <c r="B147" s="27" t="s">
        <v>414</v>
      </c>
      <c r="C147" s="17" t="s">
        <v>415</v>
      </c>
      <c r="D147" s="69" t="s">
        <v>416</v>
      </c>
      <c r="E147" s="72" t="s">
        <v>194</v>
      </c>
      <c r="F147" s="18" t="s">
        <v>34</v>
      </c>
      <c r="G147" s="18" t="s">
        <v>34</v>
      </c>
      <c r="H147" s="18" t="s">
        <v>34</v>
      </c>
      <c r="I147" s="18" t="s">
        <v>34</v>
      </c>
      <c r="J147" s="18" t="s">
        <v>34</v>
      </c>
      <c r="K147" s="18" t="s">
        <v>34</v>
      </c>
      <c r="L147" s="18" t="s">
        <v>34</v>
      </c>
      <c r="M147" s="18" t="s">
        <v>34</v>
      </c>
      <c r="N147" s="18" t="s">
        <v>34</v>
      </c>
      <c r="O147" s="18" t="s">
        <v>34</v>
      </c>
    </row>
    <row r="148" spans="1:239" s="24" customFormat="1" ht="30.6" customHeight="1" x14ac:dyDescent="0.3">
      <c r="A148" s="22"/>
      <c r="B148" s="90" t="s">
        <v>195</v>
      </c>
      <c r="C148" s="92"/>
      <c r="D148" s="94" t="s">
        <v>196</v>
      </c>
      <c r="E148" s="73" t="s">
        <v>197</v>
      </c>
      <c r="F148" s="74">
        <f>SUM(F137:F146)</f>
        <v>4558.2298960409162</v>
      </c>
      <c r="G148" s="74">
        <f t="shared" ref="G148:O148" si="9">SUM(G137:G146)</f>
        <v>4187.7015912878442</v>
      </c>
      <c r="H148" s="74">
        <f t="shared" si="9"/>
        <v>360.7897598157428</v>
      </c>
      <c r="I148" s="74">
        <f t="shared" si="9"/>
        <v>224.66942516950235</v>
      </c>
      <c r="J148" s="74">
        <f t="shared" si="9"/>
        <v>136.12033464624108</v>
      </c>
      <c r="K148" s="74">
        <f t="shared" si="9"/>
        <v>1004.6011321163398</v>
      </c>
      <c r="L148" s="74">
        <f t="shared" si="9"/>
        <v>643.81137230059699</v>
      </c>
      <c r="M148" s="74">
        <f t="shared" si="9"/>
        <v>334.03813011511676</v>
      </c>
      <c r="N148" s="74">
        <f t="shared" si="9"/>
        <v>334.03813011511676</v>
      </c>
      <c r="O148" s="74">
        <f t="shared" si="9"/>
        <v>0</v>
      </c>
    </row>
    <row r="149" spans="1:239" s="24" customFormat="1" ht="41.4" thickBot="1" x14ac:dyDescent="0.35">
      <c r="A149" s="22"/>
      <c r="B149" s="91"/>
      <c r="C149" s="93"/>
      <c r="D149" s="95"/>
      <c r="E149" s="75" t="s">
        <v>417</v>
      </c>
      <c r="F149" s="74" t="str">
        <f>IF(COUNTA(F137:F147)&gt;0,IF(F147="c","c",SUM(F147:F148)),"")</f>
        <v>c</v>
      </c>
      <c r="G149" s="74" t="str">
        <f t="shared" ref="G149:O149" si="10">IF(COUNTA(G137:G147)&gt;0,IF(G147="c","c",SUM(G147:G148)),"")</f>
        <v>c</v>
      </c>
      <c r="H149" s="74" t="str">
        <f t="shared" si="10"/>
        <v>c</v>
      </c>
      <c r="I149" s="74" t="str">
        <f t="shared" si="10"/>
        <v>c</v>
      </c>
      <c r="J149" s="74" t="str">
        <f t="shared" si="10"/>
        <v>c</v>
      </c>
      <c r="K149" s="74" t="str">
        <f t="shared" si="10"/>
        <v>c</v>
      </c>
      <c r="L149" s="74" t="str">
        <f t="shared" si="10"/>
        <v>c</v>
      </c>
      <c r="M149" s="74" t="str">
        <f t="shared" si="10"/>
        <v>c</v>
      </c>
      <c r="N149" s="74" t="str">
        <f t="shared" si="10"/>
        <v>c</v>
      </c>
      <c r="O149" s="74" t="str">
        <f t="shared" si="10"/>
        <v>c</v>
      </c>
    </row>
    <row r="150" spans="1:239" s="2" customFormat="1" ht="12" thickBot="1" x14ac:dyDescent="0.35">
      <c r="A150" s="17"/>
      <c r="B150" s="25"/>
      <c r="C150" s="17"/>
      <c r="D150" s="76"/>
      <c r="E150" s="77" t="s">
        <v>199</v>
      </c>
      <c r="F150" s="78" t="str">
        <f t="shared" ref="F150:O150" si="11">IF(F147="c","",IF(AND(IF((COUNTIF(F137:F146,"c"))&gt;0,1,0)=1,F147=""),"Please provide Not Specified (Including Confidential)",""))</f>
        <v/>
      </c>
      <c r="G150" s="78" t="str">
        <f t="shared" si="11"/>
        <v/>
      </c>
      <c r="H150" s="78" t="str">
        <f t="shared" si="11"/>
        <v/>
      </c>
      <c r="I150" s="78" t="str">
        <f t="shared" si="11"/>
        <v/>
      </c>
      <c r="J150" s="78" t="str">
        <f t="shared" si="11"/>
        <v/>
      </c>
      <c r="K150" s="78" t="str">
        <f t="shared" si="11"/>
        <v/>
      </c>
      <c r="L150" s="78" t="str">
        <f t="shared" si="11"/>
        <v/>
      </c>
      <c r="M150" s="78" t="str">
        <f t="shared" si="11"/>
        <v/>
      </c>
      <c r="N150" s="78" t="str">
        <f t="shared" si="11"/>
        <v/>
      </c>
      <c r="O150" s="78" t="str">
        <f t="shared" si="11"/>
        <v/>
      </c>
    </row>
    <row r="151" spans="1:239" s="15" customFormat="1" ht="12" thickBot="1" x14ac:dyDescent="0.35">
      <c r="A151" s="12"/>
      <c r="B151" s="14"/>
      <c r="C151" s="17"/>
      <c r="D151" s="66"/>
      <c r="E151" s="67" t="s">
        <v>418</v>
      </c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s="2" customFormat="1" x14ac:dyDescent="0.3">
      <c r="A152" s="12"/>
      <c r="B152" s="26" t="s">
        <v>419</v>
      </c>
      <c r="C152" s="17" t="s">
        <v>420</v>
      </c>
      <c r="D152" s="69" t="s">
        <v>419</v>
      </c>
      <c r="E152" s="70" t="s">
        <v>421</v>
      </c>
      <c r="F152" s="18">
        <v>17.2085257607438</v>
      </c>
      <c r="G152" s="18">
        <v>16.556306772577699</v>
      </c>
      <c r="H152" s="18">
        <v>0.65221898816614898</v>
      </c>
      <c r="I152" s="18">
        <v>0</v>
      </c>
      <c r="J152" s="18">
        <v>0.65221898816614898</v>
      </c>
      <c r="K152" s="18">
        <v>0.65221898816614898</v>
      </c>
      <c r="L152" s="18">
        <v>0</v>
      </c>
      <c r="M152" s="18">
        <v>0</v>
      </c>
      <c r="N152" s="18">
        <v>0</v>
      </c>
      <c r="O152" s="18">
        <v>0</v>
      </c>
    </row>
    <row r="153" spans="1:239" s="2" customFormat="1" x14ac:dyDescent="0.3">
      <c r="A153" s="12"/>
      <c r="B153" s="26" t="s">
        <v>422</v>
      </c>
      <c r="C153" s="17" t="s">
        <v>423</v>
      </c>
      <c r="D153" s="69" t="s">
        <v>422</v>
      </c>
      <c r="E153" s="70" t="s">
        <v>424</v>
      </c>
      <c r="F153" s="18">
        <v>1.13942589419945</v>
      </c>
      <c r="G153" s="18">
        <v>1.13942589419945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</row>
    <row r="154" spans="1:239" s="2" customFormat="1" x14ac:dyDescent="0.3">
      <c r="A154" s="12"/>
      <c r="B154" s="26" t="s">
        <v>425</v>
      </c>
      <c r="C154" s="17" t="s">
        <v>426</v>
      </c>
      <c r="D154" s="69" t="s">
        <v>425</v>
      </c>
      <c r="E154" s="70" t="s">
        <v>427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</row>
    <row r="155" spans="1:239" s="2" customFormat="1" x14ac:dyDescent="0.3">
      <c r="A155" s="12"/>
      <c r="B155" s="26" t="s">
        <v>428</v>
      </c>
      <c r="C155" s="17" t="s">
        <v>429</v>
      </c>
      <c r="D155" s="69" t="s">
        <v>428</v>
      </c>
      <c r="E155" s="70" t="s">
        <v>430</v>
      </c>
      <c r="F155" s="18">
        <v>23617.678632189702</v>
      </c>
      <c r="G155" s="18">
        <v>23603.998066288099</v>
      </c>
      <c r="H155" s="18">
        <v>13.680565901621399</v>
      </c>
      <c r="I155" s="18">
        <v>2</v>
      </c>
      <c r="J155" s="18">
        <v>11.680565901621399</v>
      </c>
      <c r="K155" s="18">
        <v>13.680565901621399</v>
      </c>
      <c r="L155" s="18">
        <v>0</v>
      </c>
      <c r="M155" s="18">
        <v>0</v>
      </c>
      <c r="N155" s="18">
        <v>0</v>
      </c>
      <c r="O155" s="18">
        <v>0</v>
      </c>
    </row>
    <row r="156" spans="1:239" s="2" customFormat="1" x14ac:dyDescent="0.3">
      <c r="A156" s="12"/>
      <c r="B156" s="26" t="s">
        <v>431</v>
      </c>
      <c r="C156" s="17" t="s">
        <v>432</v>
      </c>
      <c r="D156" s="69" t="s">
        <v>431</v>
      </c>
      <c r="E156" s="70" t="s">
        <v>433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</row>
    <row r="157" spans="1:239" s="2" customFormat="1" x14ac:dyDescent="0.3">
      <c r="A157" s="12"/>
      <c r="B157" s="26" t="s">
        <v>434</v>
      </c>
      <c r="C157" s="17" t="s">
        <v>435</v>
      </c>
      <c r="D157" s="69" t="s">
        <v>434</v>
      </c>
      <c r="E157" s="70" t="s">
        <v>436</v>
      </c>
      <c r="F157" s="18">
        <v>47968.699282643996</v>
      </c>
      <c r="G157" s="18">
        <v>47991.184899312801</v>
      </c>
      <c r="H157" s="18">
        <v>-22.485616668759398</v>
      </c>
      <c r="I157" s="18">
        <v>-44.445880680215602</v>
      </c>
      <c r="J157" s="18">
        <v>21.9602640114562</v>
      </c>
      <c r="K157" s="18">
        <v>33.197647992210499</v>
      </c>
      <c r="L157" s="18">
        <v>55.683264660969897</v>
      </c>
      <c r="M157" s="18">
        <v>0</v>
      </c>
      <c r="N157" s="18">
        <v>0</v>
      </c>
      <c r="O157" s="18">
        <v>0</v>
      </c>
    </row>
    <row r="158" spans="1:239" s="2" customFormat="1" x14ac:dyDescent="0.3">
      <c r="A158" s="12"/>
      <c r="B158" s="26" t="s">
        <v>437</v>
      </c>
      <c r="C158" s="17" t="s">
        <v>438</v>
      </c>
      <c r="D158" s="69" t="s">
        <v>437</v>
      </c>
      <c r="E158" s="70" t="s">
        <v>439</v>
      </c>
      <c r="F158" s="18">
        <v>176.41520323778099</v>
      </c>
      <c r="G158" s="18">
        <v>348.89663665740801</v>
      </c>
      <c r="H158" s="18">
        <v>-172.481433419627</v>
      </c>
      <c r="I158" s="18">
        <v>-175.02372227945099</v>
      </c>
      <c r="J158" s="18">
        <v>2.5422888598240401</v>
      </c>
      <c r="K158" s="18">
        <v>47.569088859824078</v>
      </c>
      <c r="L158" s="18">
        <v>220.050522279451</v>
      </c>
      <c r="M158" s="18">
        <v>3.5272370154412802</v>
      </c>
      <c r="N158" s="18">
        <v>3.5272370154412802</v>
      </c>
      <c r="O158" s="18">
        <v>0</v>
      </c>
    </row>
    <row r="159" spans="1:239" s="2" customFormat="1" x14ac:dyDescent="0.3">
      <c r="A159" s="12"/>
      <c r="B159" s="26" t="s">
        <v>440</v>
      </c>
      <c r="C159" s="17" t="s">
        <v>441</v>
      </c>
      <c r="D159" s="69" t="s">
        <v>440</v>
      </c>
      <c r="E159" s="70" t="s">
        <v>442</v>
      </c>
      <c r="F159" s="18" t="s">
        <v>34</v>
      </c>
      <c r="G159" s="18" t="s">
        <v>34</v>
      </c>
      <c r="H159" s="18" t="s">
        <v>34</v>
      </c>
      <c r="I159" s="18" t="s">
        <v>34</v>
      </c>
      <c r="J159" s="18" t="s">
        <v>34</v>
      </c>
      <c r="K159" s="18" t="s">
        <v>34</v>
      </c>
      <c r="L159" s="18" t="s">
        <v>34</v>
      </c>
      <c r="M159" s="18" t="s">
        <v>34</v>
      </c>
      <c r="N159" s="18" t="s">
        <v>34</v>
      </c>
      <c r="O159" s="18" t="s">
        <v>34</v>
      </c>
    </row>
    <row r="160" spans="1:239" s="2" customFormat="1" x14ac:dyDescent="0.3">
      <c r="A160" s="12"/>
      <c r="B160" s="26" t="s">
        <v>443</v>
      </c>
      <c r="C160" s="17" t="s">
        <v>444</v>
      </c>
      <c r="D160" s="69" t="s">
        <v>443</v>
      </c>
      <c r="E160" s="70" t="s">
        <v>445</v>
      </c>
      <c r="F160" s="18">
        <v>13.183243515307799</v>
      </c>
      <c r="G160" s="18">
        <v>7.5442746083829304</v>
      </c>
      <c r="H160" s="18">
        <v>5.6389689069249203</v>
      </c>
      <c r="I160" s="18">
        <v>0</v>
      </c>
      <c r="J160" s="18">
        <v>5.6389689069249203</v>
      </c>
      <c r="K160" s="18">
        <v>5.6389689069249203</v>
      </c>
      <c r="L160" s="18">
        <v>0</v>
      </c>
      <c r="M160" s="18">
        <v>0</v>
      </c>
      <c r="N160" s="18">
        <v>0</v>
      </c>
      <c r="O160" s="18">
        <v>0</v>
      </c>
    </row>
    <row r="161" spans="1:15" s="2" customFormat="1" x14ac:dyDescent="0.3">
      <c r="A161" s="12"/>
      <c r="B161" s="26" t="s">
        <v>446</v>
      </c>
      <c r="C161" s="17" t="s">
        <v>447</v>
      </c>
      <c r="D161" s="69" t="s">
        <v>446</v>
      </c>
      <c r="E161" s="70" t="s">
        <v>448</v>
      </c>
      <c r="F161" s="18">
        <v>2.1413865100863498</v>
      </c>
      <c r="G161" s="18" t="s">
        <v>34</v>
      </c>
      <c r="H161" s="18" t="s">
        <v>34</v>
      </c>
      <c r="I161" s="18" t="s">
        <v>34</v>
      </c>
      <c r="J161" s="18" t="s">
        <v>34</v>
      </c>
      <c r="K161" s="18" t="s">
        <v>34</v>
      </c>
      <c r="L161" s="18" t="s">
        <v>34</v>
      </c>
      <c r="M161" s="18">
        <v>0</v>
      </c>
      <c r="N161" s="18">
        <v>0</v>
      </c>
      <c r="O161" s="18">
        <v>0</v>
      </c>
    </row>
    <row r="162" spans="1:15" s="2" customFormat="1" x14ac:dyDescent="0.3">
      <c r="A162" s="12"/>
      <c r="B162" s="26" t="s">
        <v>449</v>
      </c>
      <c r="C162" s="17" t="s">
        <v>450</v>
      </c>
      <c r="D162" s="69" t="s">
        <v>449</v>
      </c>
      <c r="E162" s="70" t="s">
        <v>451</v>
      </c>
      <c r="F162" s="18">
        <v>1.3740504815899999E-2</v>
      </c>
      <c r="G162" s="18">
        <v>1.3740504815899999E-2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</row>
    <row r="163" spans="1:15" s="2" customFormat="1" x14ac:dyDescent="0.3">
      <c r="A163" s="12"/>
      <c r="B163" s="26" t="s">
        <v>452</v>
      </c>
      <c r="C163" s="17" t="s">
        <v>453</v>
      </c>
      <c r="D163" s="69" t="s">
        <v>452</v>
      </c>
      <c r="E163" s="70" t="s">
        <v>454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</row>
    <row r="164" spans="1:15" s="2" customFormat="1" x14ac:dyDescent="0.3">
      <c r="A164" s="12"/>
      <c r="B164" s="26" t="s">
        <v>455</v>
      </c>
      <c r="C164" s="17" t="s">
        <v>456</v>
      </c>
      <c r="D164" s="69" t="s">
        <v>455</v>
      </c>
      <c r="E164" s="70" t="s">
        <v>457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</row>
    <row r="165" spans="1:15" s="2" customFormat="1" x14ac:dyDescent="0.3">
      <c r="A165" s="12"/>
      <c r="B165" s="26" t="s">
        <v>458</v>
      </c>
      <c r="C165" s="17" t="s">
        <v>459</v>
      </c>
      <c r="D165" s="69" t="s">
        <v>458</v>
      </c>
      <c r="E165" s="70" t="s">
        <v>460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</row>
    <row r="166" spans="1:15" s="2" customFormat="1" x14ac:dyDescent="0.3">
      <c r="A166" s="12"/>
      <c r="B166" s="26" t="s">
        <v>461</v>
      </c>
      <c r="C166" s="17" t="s">
        <v>462</v>
      </c>
      <c r="D166" s="69" t="s">
        <v>461</v>
      </c>
      <c r="E166" s="70" t="s">
        <v>463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</row>
    <row r="167" spans="1:15" s="2" customFormat="1" x14ac:dyDescent="0.3">
      <c r="A167" s="12"/>
      <c r="B167" s="26" t="s">
        <v>464</v>
      </c>
      <c r="C167" s="17" t="s">
        <v>465</v>
      </c>
      <c r="D167" s="69" t="s">
        <v>464</v>
      </c>
      <c r="E167" s="70" t="s">
        <v>466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</row>
    <row r="168" spans="1:15" s="2" customFormat="1" x14ac:dyDescent="0.3">
      <c r="A168" s="20"/>
      <c r="B168" s="26" t="s">
        <v>467</v>
      </c>
      <c r="C168" s="17" t="s">
        <v>468</v>
      </c>
      <c r="D168" s="69" t="s">
        <v>467</v>
      </c>
      <c r="E168" s="70" t="s">
        <v>469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</row>
    <row r="169" spans="1:15" s="2" customFormat="1" x14ac:dyDescent="0.3">
      <c r="A169" s="20"/>
      <c r="B169" s="26" t="s">
        <v>470</v>
      </c>
      <c r="C169" s="17" t="s">
        <v>471</v>
      </c>
      <c r="D169" s="69" t="s">
        <v>470</v>
      </c>
      <c r="E169" s="70" t="s">
        <v>472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</row>
    <row r="170" spans="1:15" s="2" customFormat="1" x14ac:dyDescent="0.3">
      <c r="A170" s="20"/>
      <c r="B170" s="26" t="s">
        <v>473</v>
      </c>
      <c r="C170" s="17" t="s">
        <v>474</v>
      </c>
      <c r="D170" s="69" t="s">
        <v>473</v>
      </c>
      <c r="E170" s="70" t="s">
        <v>475</v>
      </c>
      <c r="F170" s="18" t="s">
        <v>34</v>
      </c>
      <c r="G170" s="18">
        <v>0</v>
      </c>
      <c r="H170" s="18" t="s">
        <v>34</v>
      </c>
      <c r="I170" s="18" t="s">
        <v>34</v>
      </c>
      <c r="J170" s="18" t="s">
        <v>34</v>
      </c>
      <c r="K170" s="18" t="s">
        <v>34</v>
      </c>
      <c r="L170" s="18" t="s">
        <v>34</v>
      </c>
      <c r="M170" s="18" t="s">
        <v>34</v>
      </c>
      <c r="N170" s="18" t="s">
        <v>34</v>
      </c>
      <c r="O170" s="18" t="s">
        <v>34</v>
      </c>
    </row>
    <row r="171" spans="1:15" s="2" customFormat="1" x14ac:dyDescent="0.3">
      <c r="A171" s="20"/>
      <c r="B171" s="26" t="s">
        <v>476</v>
      </c>
      <c r="C171" s="17" t="s">
        <v>477</v>
      </c>
      <c r="D171" s="69" t="s">
        <v>476</v>
      </c>
      <c r="E171" s="70" t="s">
        <v>478</v>
      </c>
      <c r="F171" s="18" t="s">
        <v>34</v>
      </c>
      <c r="G171" s="18" t="s">
        <v>34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 t="s">
        <v>34</v>
      </c>
      <c r="N171" s="18" t="s">
        <v>34</v>
      </c>
      <c r="O171" s="18" t="s">
        <v>34</v>
      </c>
    </row>
    <row r="172" spans="1:15" s="2" customFormat="1" x14ac:dyDescent="0.3">
      <c r="A172" s="12"/>
      <c r="B172" s="26" t="s">
        <v>479</v>
      </c>
      <c r="C172" s="17" t="s">
        <v>480</v>
      </c>
      <c r="D172" s="69" t="s">
        <v>479</v>
      </c>
      <c r="E172" s="70" t="s">
        <v>481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</row>
    <row r="173" spans="1:15" s="2" customFormat="1" x14ac:dyDescent="0.3">
      <c r="A173" s="12"/>
      <c r="B173" s="26" t="s">
        <v>482</v>
      </c>
      <c r="C173" s="17" t="s">
        <v>483</v>
      </c>
      <c r="D173" s="69" t="s">
        <v>482</v>
      </c>
      <c r="E173" s="70" t="s">
        <v>484</v>
      </c>
      <c r="F173" s="18">
        <v>142.77558105970499</v>
      </c>
      <c r="G173" s="18">
        <v>66.777938220649105</v>
      </c>
      <c r="H173" s="18">
        <v>75.997642839055601</v>
      </c>
      <c r="I173" s="18">
        <v>55.840319095791997</v>
      </c>
      <c r="J173" s="18">
        <v>20.1573237432636</v>
      </c>
      <c r="K173" s="18">
        <v>75.997642839055601</v>
      </c>
      <c r="L173" s="18">
        <v>0</v>
      </c>
      <c r="M173" s="18">
        <v>61.209345698247198</v>
      </c>
      <c r="N173" s="18">
        <v>61.209345698247198</v>
      </c>
      <c r="O173" s="18">
        <v>0</v>
      </c>
    </row>
    <row r="174" spans="1:15" s="2" customFormat="1" x14ac:dyDescent="0.3">
      <c r="A174" s="12"/>
      <c r="B174" s="26" t="s">
        <v>485</v>
      </c>
      <c r="C174" s="17" t="s">
        <v>486</v>
      </c>
      <c r="D174" s="69" t="s">
        <v>485</v>
      </c>
      <c r="E174" s="70" t="s">
        <v>487</v>
      </c>
      <c r="F174" s="18" t="s">
        <v>34</v>
      </c>
      <c r="G174" s="18" t="s">
        <v>34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34</v>
      </c>
      <c r="N174" s="18" t="s">
        <v>34</v>
      </c>
      <c r="O174" s="18" t="s">
        <v>34</v>
      </c>
    </row>
    <row r="175" spans="1:15" s="2" customFormat="1" x14ac:dyDescent="0.3">
      <c r="A175" s="12"/>
      <c r="B175" s="26" t="s">
        <v>488</v>
      </c>
      <c r="C175" s="17" t="s">
        <v>489</v>
      </c>
      <c r="D175" s="69" t="s">
        <v>488</v>
      </c>
      <c r="E175" s="70" t="s">
        <v>490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</row>
    <row r="176" spans="1:15" s="2" customFormat="1" x14ac:dyDescent="0.3">
      <c r="A176" s="12"/>
      <c r="B176" s="26" t="s">
        <v>491</v>
      </c>
      <c r="C176" s="17" t="s">
        <v>492</v>
      </c>
      <c r="D176" s="69" t="s">
        <v>491</v>
      </c>
      <c r="E176" s="70" t="s">
        <v>493</v>
      </c>
      <c r="F176" s="18">
        <v>108.253309713493</v>
      </c>
      <c r="G176" s="18">
        <v>53.132988874212501</v>
      </c>
      <c r="H176" s="18">
        <v>55.1203208392809</v>
      </c>
      <c r="I176" s="18">
        <v>0.41797499999999999</v>
      </c>
      <c r="J176" s="18">
        <v>54.702345839280902</v>
      </c>
      <c r="K176" s="18">
        <v>55.1203208392809</v>
      </c>
      <c r="L176" s="18">
        <v>0</v>
      </c>
      <c r="M176" s="18">
        <v>0</v>
      </c>
      <c r="N176" s="18">
        <v>0</v>
      </c>
      <c r="O176" s="18">
        <v>0</v>
      </c>
    </row>
    <row r="177" spans="1:239" s="2" customFormat="1" x14ac:dyDescent="0.3">
      <c r="A177" s="12"/>
      <c r="B177" s="26" t="s">
        <v>494</v>
      </c>
      <c r="C177" s="17" t="s">
        <v>495</v>
      </c>
      <c r="D177" s="69" t="s">
        <v>494</v>
      </c>
      <c r="E177" s="70" t="s">
        <v>496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</row>
    <row r="178" spans="1:239" s="2" customFormat="1" x14ac:dyDescent="0.3">
      <c r="A178" s="12"/>
      <c r="B178" s="26" t="s">
        <v>497</v>
      </c>
      <c r="C178" s="17" t="s">
        <v>498</v>
      </c>
      <c r="D178" s="69" t="s">
        <v>497</v>
      </c>
      <c r="E178" s="70" t="s">
        <v>499</v>
      </c>
      <c r="F178" s="18">
        <v>1.25206373599833</v>
      </c>
      <c r="G178" s="18">
        <v>1.25206373599833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</row>
    <row r="179" spans="1:239" s="2" customFormat="1" x14ac:dyDescent="0.3">
      <c r="A179" s="12"/>
      <c r="B179" s="26" t="s">
        <v>500</v>
      </c>
      <c r="C179" s="17" t="s">
        <v>501</v>
      </c>
      <c r="D179" s="69" t="s">
        <v>500</v>
      </c>
      <c r="E179" s="70" t="s">
        <v>502</v>
      </c>
      <c r="F179" s="18">
        <v>3073.9550932868701</v>
      </c>
      <c r="G179" s="18">
        <v>1475.6738060133</v>
      </c>
      <c r="H179" s="18">
        <v>1598.2812872735699</v>
      </c>
      <c r="I179" s="18">
        <v>99.998879170317196</v>
      </c>
      <c r="J179" s="18">
        <v>1498.28240810325</v>
      </c>
      <c r="K179" s="18">
        <v>1713.3690267844288</v>
      </c>
      <c r="L179" s="18">
        <v>115.087739510867</v>
      </c>
      <c r="M179" s="18">
        <v>90.427407458338806</v>
      </c>
      <c r="N179" s="18">
        <v>90.427407458338806</v>
      </c>
      <c r="O179" s="18">
        <v>0</v>
      </c>
    </row>
    <row r="180" spans="1:239" s="2" customFormat="1" ht="12" thickBot="1" x14ac:dyDescent="0.35">
      <c r="A180" s="12"/>
      <c r="B180" s="26" t="s">
        <v>503</v>
      </c>
      <c r="C180" s="17" t="s">
        <v>504</v>
      </c>
      <c r="D180" s="69" t="s">
        <v>503</v>
      </c>
      <c r="E180" s="70" t="s">
        <v>505</v>
      </c>
      <c r="F180" s="18">
        <v>0.48945742839186301</v>
      </c>
      <c r="G180" s="18">
        <v>0.48945742839186301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</row>
    <row r="181" spans="1:239" s="24" customFormat="1" ht="20.399999999999999" x14ac:dyDescent="0.3">
      <c r="A181" s="22"/>
      <c r="B181" s="27" t="s">
        <v>506</v>
      </c>
      <c r="C181" s="17" t="s">
        <v>507</v>
      </c>
      <c r="D181" s="69" t="s">
        <v>506</v>
      </c>
      <c r="E181" s="72" t="s">
        <v>194</v>
      </c>
      <c r="F181" s="18">
        <v>5.1161519721214992</v>
      </c>
      <c r="G181" s="18">
        <v>5.1763096285404817</v>
      </c>
      <c r="H181" s="18">
        <v>2.0812288536673691</v>
      </c>
      <c r="I181" s="18">
        <v>0</v>
      </c>
      <c r="J181" s="18">
        <v>2.0812288536673691</v>
      </c>
      <c r="K181" s="18">
        <v>2.0812288536673691</v>
      </c>
      <c r="L181" s="18">
        <v>0</v>
      </c>
      <c r="M181" s="18">
        <v>0</v>
      </c>
      <c r="N181" s="18">
        <v>0</v>
      </c>
      <c r="O181" s="18">
        <v>0</v>
      </c>
    </row>
    <row r="182" spans="1:239" s="24" customFormat="1" ht="30.6" customHeight="1" x14ac:dyDescent="0.3">
      <c r="A182" s="22"/>
      <c r="B182" s="90" t="s">
        <v>195</v>
      </c>
      <c r="C182" s="92"/>
      <c r="D182" s="94" t="s">
        <v>196</v>
      </c>
      <c r="E182" s="73" t="s">
        <v>197</v>
      </c>
      <c r="F182" s="74">
        <f>SUM(F152:F180)</f>
        <v>75123.204945481091</v>
      </c>
      <c r="G182" s="74">
        <f t="shared" ref="G182:O182" si="12">SUM(G152:G180)</f>
        <v>73566.659604310858</v>
      </c>
      <c r="H182" s="74">
        <f t="shared" si="12"/>
        <v>1554.4039546602326</v>
      </c>
      <c r="I182" s="74">
        <f t="shared" si="12"/>
        <v>-61.212429693557397</v>
      </c>
      <c r="J182" s="74">
        <f t="shared" si="12"/>
        <v>1615.6163843537872</v>
      </c>
      <c r="K182" s="74">
        <f t="shared" si="12"/>
        <v>1945.2254811115124</v>
      </c>
      <c r="L182" s="74">
        <f t="shared" si="12"/>
        <v>390.82152645128787</v>
      </c>
      <c r="M182" s="74">
        <f t="shared" si="12"/>
        <v>155.1639901720273</v>
      </c>
      <c r="N182" s="74">
        <f t="shared" si="12"/>
        <v>155.1639901720273</v>
      </c>
      <c r="O182" s="74">
        <f t="shared" si="12"/>
        <v>0</v>
      </c>
    </row>
    <row r="183" spans="1:239" s="24" customFormat="1" ht="41.4" thickBot="1" x14ac:dyDescent="0.35">
      <c r="A183" s="22"/>
      <c r="B183" s="91"/>
      <c r="C183" s="93"/>
      <c r="D183" s="95"/>
      <c r="E183" s="75" t="s">
        <v>508</v>
      </c>
      <c r="F183" s="74">
        <f>IF(COUNTA(F152:F181)&gt;0,IF(F181="c","c",SUM(F181:F182)),"")</f>
        <v>75128.321097453212</v>
      </c>
      <c r="G183" s="74">
        <f t="shared" ref="G183:O183" si="13">IF(COUNTA(G152:G181)&gt;0,IF(G181="c","c",SUM(G181:G182)),"")</f>
        <v>73571.835913939402</v>
      </c>
      <c r="H183" s="74">
        <f t="shared" si="13"/>
        <v>1556.4851835139</v>
      </c>
      <c r="I183" s="74">
        <f t="shared" si="13"/>
        <v>-61.212429693557397</v>
      </c>
      <c r="J183" s="74">
        <f t="shared" si="13"/>
        <v>1617.6976132074547</v>
      </c>
      <c r="K183" s="74">
        <f t="shared" si="13"/>
        <v>1947.3067099651798</v>
      </c>
      <c r="L183" s="74">
        <f t="shared" si="13"/>
        <v>390.82152645128787</v>
      </c>
      <c r="M183" s="74">
        <f t="shared" si="13"/>
        <v>155.1639901720273</v>
      </c>
      <c r="N183" s="74">
        <f t="shared" si="13"/>
        <v>155.1639901720273</v>
      </c>
      <c r="O183" s="74">
        <f t="shared" si="13"/>
        <v>0</v>
      </c>
    </row>
    <row r="184" spans="1:239" s="2" customFormat="1" ht="12" thickBot="1" x14ac:dyDescent="0.35">
      <c r="A184" s="17"/>
      <c r="B184" s="25"/>
      <c r="C184" s="17"/>
      <c r="D184" s="76"/>
      <c r="E184" s="77" t="s">
        <v>199</v>
      </c>
      <c r="F184" s="78" t="str">
        <f t="shared" ref="F184:O184" si="14">IF(F181="c","",IF(AND(IF((COUNTIF(F152:F180,"c"))&gt;0,1,0)=1,F181=""),"Please provide Not Specified (Including Confidential)",""))</f>
        <v/>
      </c>
      <c r="G184" s="78" t="str">
        <f t="shared" si="14"/>
        <v/>
      </c>
      <c r="H184" s="78" t="str">
        <f t="shared" si="14"/>
        <v/>
      </c>
      <c r="I184" s="78" t="str">
        <f t="shared" si="14"/>
        <v/>
      </c>
      <c r="J184" s="78" t="str">
        <f t="shared" si="14"/>
        <v/>
      </c>
      <c r="K184" s="78" t="str">
        <f t="shared" si="14"/>
        <v/>
      </c>
      <c r="L184" s="78" t="str">
        <f t="shared" si="14"/>
        <v/>
      </c>
      <c r="M184" s="78" t="str">
        <f t="shared" si="14"/>
        <v/>
      </c>
      <c r="N184" s="78" t="str">
        <f t="shared" si="14"/>
        <v/>
      </c>
      <c r="O184" s="78" t="str">
        <f t="shared" si="14"/>
        <v/>
      </c>
    </row>
    <row r="185" spans="1:239" s="15" customFormat="1" ht="12" thickBot="1" x14ac:dyDescent="0.35">
      <c r="A185" s="12"/>
      <c r="B185" s="14"/>
      <c r="C185" s="17"/>
      <c r="D185" s="66"/>
      <c r="E185" s="67" t="s">
        <v>509</v>
      </c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s="2" customFormat="1" x14ac:dyDescent="0.3">
      <c r="A186" s="12"/>
      <c r="B186" s="26" t="s">
        <v>510</v>
      </c>
      <c r="C186" s="17" t="s">
        <v>511</v>
      </c>
      <c r="D186" s="69" t="s">
        <v>510</v>
      </c>
      <c r="E186" s="70" t="s">
        <v>512</v>
      </c>
      <c r="F186" s="18">
        <v>3.4999616159573899</v>
      </c>
      <c r="G186" s="18" t="s">
        <v>34</v>
      </c>
      <c r="H186" s="18" t="s">
        <v>34</v>
      </c>
      <c r="I186" s="18" t="s">
        <v>34</v>
      </c>
      <c r="J186" s="18" t="s">
        <v>34</v>
      </c>
      <c r="K186" s="18" t="s">
        <v>34</v>
      </c>
      <c r="L186" s="18" t="s">
        <v>34</v>
      </c>
      <c r="M186" s="18">
        <v>0</v>
      </c>
      <c r="N186" s="18">
        <v>0</v>
      </c>
      <c r="O186" s="18">
        <v>0</v>
      </c>
    </row>
    <row r="187" spans="1:239" s="2" customFormat="1" x14ac:dyDescent="0.3">
      <c r="A187" s="12"/>
      <c r="B187" s="26" t="s">
        <v>513</v>
      </c>
      <c r="C187" s="17" t="s">
        <v>514</v>
      </c>
      <c r="D187" s="69" t="s">
        <v>513</v>
      </c>
      <c r="E187" s="70" t="s">
        <v>515</v>
      </c>
      <c r="F187" s="18">
        <v>0.155014046028046</v>
      </c>
      <c r="G187" s="18">
        <v>0.155014046028046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</row>
    <row r="188" spans="1:239" s="2" customFormat="1" x14ac:dyDescent="0.3">
      <c r="A188" s="12"/>
      <c r="B188" s="26" t="s">
        <v>516</v>
      </c>
      <c r="C188" s="17" t="s">
        <v>517</v>
      </c>
      <c r="D188" s="69" t="s">
        <v>516</v>
      </c>
      <c r="E188" s="70" t="s">
        <v>518</v>
      </c>
      <c r="F188" s="18">
        <v>0.46408864010316098</v>
      </c>
      <c r="G188" s="18">
        <v>0.46408864010316098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</row>
    <row r="189" spans="1:239" s="2" customFormat="1" x14ac:dyDescent="0.3">
      <c r="A189" s="12"/>
      <c r="B189" s="26" t="s">
        <v>519</v>
      </c>
      <c r="C189" s="17" t="s">
        <v>520</v>
      </c>
      <c r="D189" s="69" t="s">
        <v>519</v>
      </c>
      <c r="E189" s="70" t="s">
        <v>521</v>
      </c>
      <c r="F189" s="18">
        <v>1.5116341273648</v>
      </c>
      <c r="G189" s="18" t="s">
        <v>34</v>
      </c>
      <c r="H189" s="18" t="s">
        <v>34</v>
      </c>
      <c r="I189" s="18" t="s">
        <v>34</v>
      </c>
      <c r="J189" s="18" t="s">
        <v>34</v>
      </c>
      <c r="K189" s="18" t="s">
        <v>34</v>
      </c>
      <c r="L189" s="18" t="s">
        <v>34</v>
      </c>
      <c r="M189" s="18">
        <v>0</v>
      </c>
      <c r="N189" s="18">
        <v>0</v>
      </c>
      <c r="O189" s="18">
        <v>0</v>
      </c>
    </row>
    <row r="190" spans="1:239" s="2" customFormat="1" x14ac:dyDescent="0.3">
      <c r="A190" s="12"/>
      <c r="B190" s="26" t="s">
        <v>522</v>
      </c>
      <c r="C190" s="17" t="s">
        <v>523</v>
      </c>
      <c r="D190" s="69" t="s">
        <v>522</v>
      </c>
      <c r="E190" s="70" t="s">
        <v>524</v>
      </c>
      <c r="F190" s="18">
        <v>3.9889879700930599</v>
      </c>
      <c r="G190" s="18">
        <v>3.9889879700930599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</row>
    <row r="191" spans="1:239" s="2" customFormat="1" x14ac:dyDescent="0.3">
      <c r="A191" s="12"/>
      <c r="B191" s="26" t="s">
        <v>525</v>
      </c>
      <c r="C191" s="17" t="s">
        <v>526</v>
      </c>
      <c r="D191" s="69" t="s">
        <v>525</v>
      </c>
      <c r="E191" s="70" t="s">
        <v>527</v>
      </c>
      <c r="F191" s="18">
        <v>1.2932094035347701</v>
      </c>
      <c r="G191" s="18">
        <v>1.2932094035347701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</row>
    <row r="192" spans="1:239" s="2" customFormat="1" x14ac:dyDescent="0.3">
      <c r="A192" s="12"/>
      <c r="B192" s="26" t="s">
        <v>528</v>
      </c>
      <c r="C192" s="17" t="s">
        <v>529</v>
      </c>
      <c r="D192" s="69" t="s">
        <v>528</v>
      </c>
      <c r="E192" s="70" t="s">
        <v>530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</row>
    <row r="193" spans="1:239" s="2" customFormat="1" x14ac:dyDescent="0.3">
      <c r="A193" s="12"/>
      <c r="B193" s="26" t="s">
        <v>531</v>
      </c>
      <c r="C193" s="17" t="s">
        <v>532</v>
      </c>
      <c r="D193" s="69" t="s">
        <v>531</v>
      </c>
      <c r="E193" s="70" t="s">
        <v>533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</row>
    <row r="194" spans="1:239" s="2" customFormat="1" x14ac:dyDescent="0.3">
      <c r="A194" s="12"/>
      <c r="B194" s="26" t="s">
        <v>534</v>
      </c>
      <c r="C194" s="17" t="s">
        <v>535</v>
      </c>
      <c r="D194" s="69" t="s">
        <v>534</v>
      </c>
      <c r="E194" s="70" t="s">
        <v>536</v>
      </c>
      <c r="F194" s="18">
        <v>4.6648944116974997E-2</v>
      </c>
      <c r="G194" s="18">
        <v>4.6648944116974997E-2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</row>
    <row r="195" spans="1:239" s="2" customFormat="1" x14ac:dyDescent="0.3">
      <c r="A195" s="12"/>
      <c r="B195" s="26" t="s">
        <v>537</v>
      </c>
      <c r="C195" s="17" t="s">
        <v>538</v>
      </c>
      <c r="D195" s="69" t="s">
        <v>537</v>
      </c>
      <c r="E195" s="70" t="s">
        <v>539</v>
      </c>
      <c r="F195" s="18">
        <v>5.8000000000000003E-2</v>
      </c>
      <c r="G195" s="18">
        <v>5.8000000000000003E-2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</row>
    <row r="196" spans="1:239" s="2" customFormat="1" x14ac:dyDescent="0.3">
      <c r="A196" s="12"/>
      <c r="B196" s="26" t="s">
        <v>540</v>
      </c>
      <c r="C196" s="17" t="s">
        <v>541</v>
      </c>
      <c r="D196" s="69" t="s">
        <v>540</v>
      </c>
      <c r="E196" s="70" t="s">
        <v>542</v>
      </c>
      <c r="F196" s="18">
        <v>2.6330988909237201</v>
      </c>
      <c r="G196" s="18" t="s">
        <v>34</v>
      </c>
      <c r="H196" s="18" t="s">
        <v>34</v>
      </c>
      <c r="I196" s="18" t="s">
        <v>34</v>
      </c>
      <c r="J196" s="18" t="s">
        <v>34</v>
      </c>
      <c r="K196" s="18" t="s">
        <v>34</v>
      </c>
      <c r="L196" s="18" t="s">
        <v>34</v>
      </c>
      <c r="M196" s="18">
        <v>0</v>
      </c>
      <c r="N196" s="18">
        <v>0</v>
      </c>
      <c r="O196" s="18">
        <v>0</v>
      </c>
    </row>
    <row r="197" spans="1:239" s="2" customFormat="1" x14ac:dyDescent="0.3">
      <c r="A197" s="12"/>
      <c r="B197" s="26" t="s">
        <v>543</v>
      </c>
      <c r="C197" s="17" t="s">
        <v>544</v>
      </c>
      <c r="D197" s="69" t="s">
        <v>543</v>
      </c>
      <c r="E197" s="70" t="s">
        <v>545</v>
      </c>
      <c r="F197" s="18">
        <v>8.0136177872300004E-4</v>
      </c>
      <c r="G197" s="18">
        <v>8.0136177872300004E-4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</row>
    <row r="198" spans="1:239" s="2" customFormat="1" x14ac:dyDescent="0.3">
      <c r="A198" s="12"/>
      <c r="B198" s="26" t="s">
        <v>546</v>
      </c>
      <c r="C198" s="17" t="s">
        <v>547</v>
      </c>
      <c r="D198" s="69" t="s">
        <v>546</v>
      </c>
      <c r="E198" s="70" t="s">
        <v>548</v>
      </c>
      <c r="F198" s="18">
        <v>0.84151404373217797</v>
      </c>
      <c r="G198" s="18" t="s">
        <v>34</v>
      </c>
      <c r="H198" s="18" t="s">
        <v>34</v>
      </c>
      <c r="I198" s="18" t="s">
        <v>34</v>
      </c>
      <c r="J198" s="18" t="s">
        <v>34</v>
      </c>
      <c r="K198" s="18" t="s">
        <v>34</v>
      </c>
      <c r="L198" s="18" t="s">
        <v>34</v>
      </c>
      <c r="M198" s="18">
        <v>0</v>
      </c>
      <c r="N198" s="18">
        <v>0</v>
      </c>
      <c r="O198" s="18">
        <v>0</v>
      </c>
    </row>
    <row r="199" spans="1:239" s="2" customFormat="1" ht="12" thickBot="1" x14ac:dyDescent="0.35">
      <c r="A199" s="12"/>
      <c r="B199" s="26" t="s">
        <v>549</v>
      </c>
      <c r="C199" s="17" t="s">
        <v>550</v>
      </c>
      <c r="D199" s="69" t="s">
        <v>549</v>
      </c>
      <c r="E199" s="70" t="s">
        <v>551</v>
      </c>
      <c r="F199" s="18" t="s">
        <v>34</v>
      </c>
      <c r="G199" s="18" t="s">
        <v>34</v>
      </c>
      <c r="H199" s="18" t="s">
        <v>34</v>
      </c>
      <c r="I199" s="18" t="s">
        <v>34</v>
      </c>
      <c r="J199" s="18" t="s">
        <v>34</v>
      </c>
      <c r="K199" s="18" t="s">
        <v>34</v>
      </c>
      <c r="L199" s="18" t="s">
        <v>34</v>
      </c>
      <c r="M199" s="18" t="s">
        <v>34</v>
      </c>
      <c r="N199" s="18" t="s">
        <v>34</v>
      </c>
      <c r="O199" s="18" t="s">
        <v>34</v>
      </c>
    </row>
    <row r="200" spans="1:239" s="24" customFormat="1" ht="20.399999999999999" x14ac:dyDescent="0.3">
      <c r="A200" s="22"/>
      <c r="B200" s="27" t="s">
        <v>552</v>
      </c>
      <c r="C200" s="17" t="s">
        <v>553</v>
      </c>
      <c r="D200" s="69" t="s">
        <v>554</v>
      </c>
      <c r="E200" s="72" t="s">
        <v>194</v>
      </c>
      <c r="F200" s="18" t="s">
        <v>34</v>
      </c>
      <c r="G200" s="18" t="s">
        <v>34</v>
      </c>
      <c r="H200" s="18" t="s">
        <v>34</v>
      </c>
      <c r="I200" s="18" t="s">
        <v>34</v>
      </c>
      <c r="J200" s="18" t="s">
        <v>34</v>
      </c>
      <c r="K200" s="18" t="s">
        <v>34</v>
      </c>
      <c r="L200" s="18" t="s">
        <v>34</v>
      </c>
      <c r="M200" s="18" t="s">
        <v>34</v>
      </c>
      <c r="N200" s="18" t="s">
        <v>34</v>
      </c>
      <c r="O200" s="18" t="s">
        <v>34</v>
      </c>
    </row>
    <row r="201" spans="1:239" s="24" customFormat="1" ht="30.6" customHeight="1" x14ac:dyDescent="0.3">
      <c r="A201" s="22"/>
      <c r="B201" s="90" t="s">
        <v>195</v>
      </c>
      <c r="C201" s="92"/>
      <c r="D201" s="94" t="s">
        <v>196</v>
      </c>
      <c r="E201" s="73" t="s">
        <v>197</v>
      </c>
      <c r="F201" s="74">
        <f>SUM(F186:F199)</f>
        <v>14.492959043632823</v>
      </c>
      <c r="G201" s="74">
        <f t="shared" ref="G201:O201" si="15">SUM(G186:G199)</f>
        <v>6.0067503656547343</v>
      </c>
      <c r="H201" s="74">
        <f t="shared" si="15"/>
        <v>0</v>
      </c>
      <c r="I201" s="74">
        <f t="shared" si="15"/>
        <v>0</v>
      </c>
      <c r="J201" s="74">
        <f t="shared" si="15"/>
        <v>0</v>
      </c>
      <c r="K201" s="74">
        <f t="shared" si="15"/>
        <v>0</v>
      </c>
      <c r="L201" s="74">
        <f t="shared" si="15"/>
        <v>0</v>
      </c>
      <c r="M201" s="74">
        <f t="shared" si="15"/>
        <v>0</v>
      </c>
      <c r="N201" s="74">
        <f t="shared" si="15"/>
        <v>0</v>
      </c>
      <c r="O201" s="74">
        <f t="shared" si="15"/>
        <v>0</v>
      </c>
    </row>
    <row r="202" spans="1:239" s="24" customFormat="1" ht="31.2" thickBot="1" x14ac:dyDescent="0.35">
      <c r="A202" s="22"/>
      <c r="B202" s="91"/>
      <c r="C202" s="93"/>
      <c r="D202" s="95"/>
      <c r="E202" s="75" t="s">
        <v>555</v>
      </c>
      <c r="F202" s="74" t="str">
        <f>IF(COUNTA(F186:F200)&gt;0,IF(F200="c","c",SUM(F200:F201)),"")</f>
        <v>c</v>
      </c>
      <c r="G202" s="74" t="str">
        <f t="shared" ref="G202:O202" si="16">IF(COUNTA(G186:G200)&gt;0,IF(G200="c","c",SUM(G200:G201)),"")</f>
        <v>c</v>
      </c>
      <c r="H202" s="74" t="str">
        <f t="shared" si="16"/>
        <v>c</v>
      </c>
      <c r="I202" s="74" t="str">
        <f t="shared" si="16"/>
        <v>c</v>
      </c>
      <c r="J202" s="74" t="str">
        <f t="shared" si="16"/>
        <v>c</v>
      </c>
      <c r="K202" s="74" t="str">
        <f t="shared" si="16"/>
        <v>c</v>
      </c>
      <c r="L202" s="74" t="str">
        <f t="shared" si="16"/>
        <v>c</v>
      </c>
      <c r="M202" s="74" t="str">
        <f t="shared" si="16"/>
        <v>c</v>
      </c>
      <c r="N202" s="74" t="str">
        <f t="shared" si="16"/>
        <v>c</v>
      </c>
      <c r="O202" s="74" t="str">
        <f t="shared" si="16"/>
        <v>c</v>
      </c>
    </row>
    <row r="203" spans="1:239" s="2" customFormat="1" ht="12" thickBot="1" x14ac:dyDescent="0.35">
      <c r="A203" s="17"/>
      <c r="B203" s="25"/>
      <c r="C203" s="17"/>
      <c r="D203" s="76"/>
      <c r="E203" s="77" t="s">
        <v>199</v>
      </c>
      <c r="F203" s="78" t="str">
        <f t="shared" ref="F203:O203" si="17">IF(F200="c","",IF(AND(IF((COUNTIF(F186:F199,"c"))&gt;0,1,0)=1,F200=""),"Please provide Not Specified (Including Confidential)",""))</f>
        <v/>
      </c>
      <c r="G203" s="78" t="str">
        <f t="shared" si="17"/>
        <v/>
      </c>
      <c r="H203" s="78" t="str">
        <f t="shared" si="17"/>
        <v/>
      </c>
      <c r="I203" s="78" t="str">
        <f t="shared" si="17"/>
        <v/>
      </c>
      <c r="J203" s="78" t="str">
        <f t="shared" si="17"/>
        <v/>
      </c>
      <c r="K203" s="78" t="str">
        <f t="shared" si="17"/>
        <v/>
      </c>
      <c r="L203" s="78" t="str">
        <f t="shared" si="17"/>
        <v/>
      </c>
      <c r="M203" s="78" t="str">
        <f t="shared" si="17"/>
        <v/>
      </c>
      <c r="N203" s="78" t="str">
        <f t="shared" si="17"/>
        <v/>
      </c>
      <c r="O203" s="78" t="str">
        <f t="shared" si="17"/>
        <v/>
      </c>
    </row>
    <row r="204" spans="1:239" s="15" customFormat="1" ht="12" thickBot="1" x14ac:dyDescent="0.35">
      <c r="A204" s="12"/>
      <c r="B204" s="14"/>
      <c r="C204" s="17"/>
      <c r="D204" s="66"/>
      <c r="E204" s="67" t="s">
        <v>556</v>
      </c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s="2" customFormat="1" x14ac:dyDescent="0.3">
      <c r="A205" s="12"/>
      <c r="B205" s="26" t="s">
        <v>557</v>
      </c>
      <c r="C205" s="17" t="s">
        <v>558</v>
      </c>
      <c r="D205" s="69" t="s">
        <v>557</v>
      </c>
      <c r="E205" s="70" t="s">
        <v>559</v>
      </c>
      <c r="F205" s="18">
        <v>0.46142950874549798</v>
      </c>
      <c r="G205" s="18">
        <v>0.46142950874549798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</row>
    <row r="206" spans="1:239" s="2" customFormat="1" x14ac:dyDescent="0.3">
      <c r="A206" s="12"/>
      <c r="B206" s="26" t="s">
        <v>560</v>
      </c>
      <c r="C206" s="17" t="s">
        <v>561</v>
      </c>
      <c r="D206" s="69" t="s">
        <v>560</v>
      </c>
      <c r="E206" s="70" t="s">
        <v>562</v>
      </c>
      <c r="F206" s="18" t="s">
        <v>34</v>
      </c>
      <c r="G206" s="18" t="s">
        <v>34</v>
      </c>
      <c r="H206" s="18" t="s">
        <v>34</v>
      </c>
      <c r="I206" s="18" t="s">
        <v>34</v>
      </c>
      <c r="J206" s="18" t="s">
        <v>34</v>
      </c>
      <c r="K206" s="18" t="s">
        <v>34</v>
      </c>
      <c r="L206" s="18" t="s">
        <v>34</v>
      </c>
      <c r="M206" s="18" t="s">
        <v>34</v>
      </c>
      <c r="N206" s="18" t="s">
        <v>34</v>
      </c>
      <c r="O206" s="18" t="s">
        <v>34</v>
      </c>
    </row>
    <row r="207" spans="1:239" s="2" customFormat="1" x14ac:dyDescent="0.3">
      <c r="A207" s="12"/>
      <c r="B207" s="26" t="s">
        <v>563</v>
      </c>
      <c r="C207" s="17" t="s">
        <v>564</v>
      </c>
      <c r="D207" s="69" t="s">
        <v>563</v>
      </c>
      <c r="E207" s="70" t="s">
        <v>565</v>
      </c>
      <c r="F207" s="18" t="s">
        <v>34</v>
      </c>
      <c r="G207" s="18" t="s">
        <v>34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 t="s">
        <v>34</v>
      </c>
      <c r="N207" s="18" t="s">
        <v>34</v>
      </c>
      <c r="O207" s="18" t="s">
        <v>34</v>
      </c>
    </row>
    <row r="208" spans="1:239" s="2" customFormat="1" x14ac:dyDescent="0.3">
      <c r="A208" s="12"/>
      <c r="B208" s="26" t="s">
        <v>566</v>
      </c>
      <c r="C208" s="17" t="s">
        <v>567</v>
      </c>
      <c r="D208" s="69" t="s">
        <v>566</v>
      </c>
      <c r="E208" s="70" t="s">
        <v>568</v>
      </c>
      <c r="F208" s="18">
        <v>0.90238390256562795</v>
      </c>
      <c r="G208" s="18">
        <v>0.90238390256562795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</row>
    <row r="209" spans="1:239" s="2" customFormat="1" x14ac:dyDescent="0.3">
      <c r="A209" s="12"/>
      <c r="B209" s="26" t="s">
        <v>569</v>
      </c>
      <c r="C209" s="17" t="s">
        <v>570</v>
      </c>
      <c r="D209" s="69" t="s">
        <v>569</v>
      </c>
      <c r="E209" s="70" t="s">
        <v>571</v>
      </c>
      <c r="F209" s="18">
        <v>4.5602811312402999E-2</v>
      </c>
      <c r="G209" s="18">
        <v>4.5602811312402999E-2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</row>
    <row r="210" spans="1:239" s="2" customFormat="1" x14ac:dyDescent="0.3">
      <c r="A210" s="12"/>
      <c r="B210" s="26" t="s">
        <v>572</v>
      </c>
      <c r="C210" s="17" t="s">
        <v>573</v>
      </c>
      <c r="D210" s="69" t="s">
        <v>572</v>
      </c>
      <c r="E210" s="70" t="s">
        <v>574</v>
      </c>
      <c r="F210" s="18" t="s">
        <v>34</v>
      </c>
      <c r="G210" s="18" t="s">
        <v>34</v>
      </c>
      <c r="H210" s="18" t="s">
        <v>34</v>
      </c>
      <c r="I210" s="18" t="s">
        <v>34</v>
      </c>
      <c r="J210" s="18" t="s">
        <v>34</v>
      </c>
      <c r="K210" s="18" t="s">
        <v>34</v>
      </c>
      <c r="L210" s="18" t="s">
        <v>34</v>
      </c>
      <c r="M210" s="18" t="s">
        <v>34</v>
      </c>
      <c r="N210" s="18" t="s">
        <v>34</v>
      </c>
      <c r="O210" s="18" t="s">
        <v>34</v>
      </c>
    </row>
    <row r="211" spans="1:239" s="2" customFormat="1" x14ac:dyDescent="0.3">
      <c r="A211" s="12"/>
      <c r="B211" s="26" t="s">
        <v>575</v>
      </c>
      <c r="C211" s="17" t="s">
        <v>576</v>
      </c>
      <c r="D211" s="69" t="s">
        <v>575</v>
      </c>
      <c r="E211" s="70" t="s">
        <v>577</v>
      </c>
      <c r="F211" s="18">
        <v>107.59198238035999</v>
      </c>
      <c r="G211" s="18" t="s">
        <v>34</v>
      </c>
      <c r="H211" s="18" t="s">
        <v>34</v>
      </c>
      <c r="I211" s="18" t="s">
        <v>34</v>
      </c>
      <c r="J211" s="18" t="s">
        <v>34</v>
      </c>
      <c r="K211" s="18" t="s">
        <v>34</v>
      </c>
      <c r="L211" s="18" t="s">
        <v>34</v>
      </c>
      <c r="M211" s="18">
        <v>0</v>
      </c>
      <c r="N211" s="18">
        <v>0</v>
      </c>
      <c r="O211" s="18">
        <v>0</v>
      </c>
    </row>
    <row r="212" spans="1:239" s="2" customFormat="1" ht="12" thickBot="1" x14ac:dyDescent="0.35">
      <c r="A212" s="12"/>
      <c r="B212" s="26" t="s">
        <v>578</v>
      </c>
      <c r="C212" s="17" t="s">
        <v>579</v>
      </c>
      <c r="D212" s="69" t="s">
        <v>578</v>
      </c>
      <c r="E212" s="70" t="s">
        <v>580</v>
      </c>
      <c r="F212" s="18">
        <v>568.48615675955</v>
      </c>
      <c r="G212" s="18">
        <v>478.72476125586297</v>
      </c>
      <c r="H212" s="18">
        <v>89.761395503686998</v>
      </c>
      <c r="I212" s="18">
        <v>7.2234949406367699</v>
      </c>
      <c r="J212" s="18">
        <v>82.5379005630503</v>
      </c>
      <c r="K212" s="18">
        <v>214.761395503687</v>
      </c>
      <c r="L212" s="18">
        <v>125</v>
      </c>
      <c r="M212" s="18">
        <v>18.3</v>
      </c>
      <c r="N212" s="18">
        <v>18.3</v>
      </c>
      <c r="O212" s="18">
        <v>0</v>
      </c>
    </row>
    <row r="213" spans="1:239" s="24" customFormat="1" ht="20.399999999999999" x14ac:dyDescent="0.3">
      <c r="A213" s="22"/>
      <c r="B213" s="27" t="s">
        <v>581</v>
      </c>
      <c r="C213" s="17" t="s">
        <v>582</v>
      </c>
      <c r="D213" s="69" t="s">
        <v>583</v>
      </c>
      <c r="E213" s="72" t="s">
        <v>194</v>
      </c>
      <c r="F213" s="18">
        <v>12007.995597344649</v>
      </c>
      <c r="G213" s="18">
        <v>12054.355847219207</v>
      </c>
      <c r="H213" s="18">
        <v>61.231732505849735</v>
      </c>
      <c r="I213" s="18">
        <v>7.1495357681000004E-5</v>
      </c>
      <c r="J213" s="18">
        <v>61.231661010492061</v>
      </c>
      <c r="K213" s="18">
        <v>61.231732505849735</v>
      </c>
      <c r="L213" s="18">
        <v>0</v>
      </c>
      <c r="M213" s="18">
        <v>0</v>
      </c>
      <c r="N213" s="18">
        <v>0</v>
      </c>
      <c r="O213" s="18">
        <v>0</v>
      </c>
    </row>
    <row r="214" spans="1:239" s="24" customFormat="1" ht="30.6" customHeight="1" x14ac:dyDescent="0.3">
      <c r="A214" s="22"/>
      <c r="B214" s="90" t="s">
        <v>195</v>
      </c>
      <c r="C214" s="92"/>
      <c r="D214" s="94" t="s">
        <v>196</v>
      </c>
      <c r="E214" s="73" t="s">
        <v>197</v>
      </c>
      <c r="F214" s="74">
        <f>SUM(F205:F212)</f>
        <v>677.4875553625335</v>
      </c>
      <c r="G214" s="74">
        <f t="shared" ref="G214:O214" si="18">SUM(G205:G212)</f>
        <v>480.13417747848649</v>
      </c>
      <c r="H214" s="74">
        <f t="shared" si="18"/>
        <v>89.761395503686998</v>
      </c>
      <c r="I214" s="74">
        <f t="shared" si="18"/>
        <v>7.2234949406367699</v>
      </c>
      <c r="J214" s="74">
        <f t="shared" si="18"/>
        <v>82.5379005630503</v>
      </c>
      <c r="K214" s="74">
        <f t="shared" si="18"/>
        <v>214.761395503687</v>
      </c>
      <c r="L214" s="74">
        <f t="shared" si="18"/>
        <v>125</v>
      </c>
      <c r="M214" s="74">
        <f t="shared" si="18"/>
        <v>18.3</v>
      </c>
      <c r="N214" s="74">
        <f t="shared" si="18"/>
        <v>18.3</v>
      </c>
      <c r="O214" s="74">
        <f t="shared" si="18"/>
        <v>0</v>
      </c>
    </row>
    <row r="215" spans="1:239" s="24" customFormat="1" ht="41.4" thickBot="1" x14ac:dyDescent="0.35">
      <c r="A215" s="22"/>
      <c r="B215" s="91"/>
      <c r="C215" s="93"/>
      <c r="D215" s="95"/>
      <c r="E215" s="75" t="s">
        <v>584</v>
      </c>
      <c r="F215" s="74">
        <f>IF(COUNTA(F205:F213)&gt;0,IF(F213="c","c",SUM(F213:F214)),"")</f>
        <v>12685.483152707182</v>
      </c>
      <c r="G215" s="74">
        <f t="shared" ref="G215:O215" si="19">IF(COUNTA(G205:G213)&gt;0,IF(G213="c","c",SUM(G213:G214)),"")</f>
        <v>12534.490024697694</v>
      </c>
      <c r="H215" s="74">
        <f t="shared" si="19"/>
        <v>150.99312800953675</v>
      </c>
      <c r="I215" s="74">
        <f t="shared" si="19"/>
        <v>7.2235664359944511</v>
      </c>
      <c r="J215" s="74">
        <f t="shared" si="19"/>
        <v>143.76956157354238</v>
      </c>
      <c r="K215" s="74">
        <f t="shared" si="19"/>
        <v>275.99312800953675</v>
      </c>
      <c r="L215" s="74">
        <f t="shared" si="19"/>
        <v>125</v>
      </c>
      <c r="M215" s="74">
        <f t="shared" si="19"/>
        <v>18.3</v>
      </c>
      <c r="N215" s="74">
        <f t="shared" si="19"/>
        <v>18.3</v>
      </c>
      <c r="O215" s="74">
        <f t="shared" si="19"/>
        <v>0</v>
      </c>
    </row>
    <row r="216" spans="1:239" s="2" customFormat="1" ht="12" thickBot="1" x14ac:dyDescent="0.35">
      <c r="A216" s="17"/>
      <c r="B216" s="25"/>
      <c r="C216" s="17"/>
      <c r="D216" s="76"/>
      <c r="E216" s="77" t="s">
        <v>199</v>
      </c>
      <c r="F216" s="78" t="str">
        <f t="shared" ref="F216:O216" si="20">IF(F213="c","",IF(AND(IF((COUNTIF(F205:F212,"c"))&gt;0,1,0)=1,F213=""),"Please provide Not Specified (Including Confidential)",""))</f>
        <v/>
      </c>
      <c r="G216" s="78" t="str">
        <f t="shared" si="20"/>
        <v/>
      </c>
      <c r="H216" s="78" t="str">
        <f t="shared" si="20"/>
        <v/>
      </c>
      <c r="I216" s="78" t="str">
        <f t="shared" si="20"/>
        <v/>
      </c>
      <c r="J216" s="78" t="str">
        <f t="shared" si="20"/>
        <v/>
      </c>
      <c r="K216" s="78" t="str">
        <f t="shared" si="20"/>
        <v/>
      </c>
      <c r="L216" s="78" t="str">
        <f t="shared" si="20"/>
        <v/>
      </c>
      <c r="M216" s="78" t="str">
        <f t="shared" si="20"/>
        <v/>
      </c>
      <c r="N216" s="78" t="str">
        <f t="shared" si="20"/>
        <v/>
      </c>
      <c r="O216" s="78" t="str">
        <f t="shared" si="20"/>
        <v/>
      </c>
    </row>
    <row r="217" spans="1:239" s="15" customFormat="1" ht="12" thickBot="1" x14ac:dyDescent="0.35">
      <c r="A217" s="12"/>
      <c r="B217" s="14"/>
      <c r="C217" s="17"/>
      <c r="D217" s="66"/>
      <c r="E217" s="67" t="s">
        <v>585</v>
      </c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s="2" customFormat="1" x14ac:dyDescent="0.3">
      <c r="A218" s="12"/>
      <c r="B218" s="26" t="s">
        <v>586</v>
      </c>
      <c r="C218" s="17" t="s">
        <v>587</v>
      </c>
      <c r="D218" s="69" t="s">
        <v>586</v>
      </c>
      <c r="E218" s="70" t="s">
        <v>588</v>
      </c>
      <c r="F218" s="18">
        <v>555.57365735035205</v>
      </c>
      <c r="G218" s="18">
        <v>497.844473143134</v>
      </c>
      <c r="H218" s="18">
        <v>57.729184207217699</v>
      </c>
      <c r="I218" s="18">
        <v>0.39778980097650601</v>
      </c>
      <c r="J218" s="18">
        <v>57.331394406241202</v>
      </c>
      <c r="K218" s="18">
        <v>57.729184207217699</v>
      </c>
      <c r="L218" s="18">
        <v>0</v>
      </c>
      <c r="M218" s="18">
        <v>0</v>
      </c>
      <c r="N218" s="18">
        <v>0</v>
      </c>
      <c r="O218" s="18">
        <v>0</v>
      </c>
    </row>
    <row r="219" spans="1:239" s="2" customFormat="1" x14ac:dyDescent="0.3">
      <c r="A219" s="12"/>
      <c r="B219" s="26" t="s">
        <v>589</v>
      </c>
      <c r="C219" s="17" t="s">
        <v>590</v>
      </c>
      <c r="D219" s="69" t="s">
        <v>589</v>
      </c>
      <c r="E219" s="70" t="s">
        <v>591</v>
      </c>
      <c r="F219" s="18">
        <v>585.64435607905205</v>
      </c>
      <c r="G219" s="18">
        <v>519.34886664603505</v>
      </c>
      <c r="H219" s="18">
        <v>66.295489433016996</v>
      </c>
      <c r="I219" s="18">
        <v>0</v>
      </c>
      <c r="J219" s="18">
        <v>66.295489433016996</v>
      </c>
      <c r="K219" s="18">
        <v>66.295489433016996</v>
      </c>
      <c r="L219" s="18">
        <v>0</v>
      </c>
      <c r="M219" s="18">
        <v>0</v>
      </c>
      <c r="N219" s="18">
        <v>0</v>
      </c>
      <c r="O219" s="18">
        <v>0</v>
      </c>
    </row>
    <row r="220" spans="1:239" s="2" customFormat="1" x14ac:dyDescent="0.3">
      <c r="A220" s="12"/>
      <c r="B220" s="26" t="s">
        <v>592</v>
      </c>
      <c r="C220" s="17" t="s">
        <v>593</v>
      </c>
      <c r="D220" s="69" t="s">
        <v>592</v>
      </c>
      <c r="E220" s="70" t="s">
        <v>594</v>
      </c>
      <c r="F220" s="18">
        <v>104.201228187556</v>
      </c>
      <c r="G220" s="18">
        <v>103.557301225348</v>
      </c>
      <c r="H220" s="18">
        <v>0.64392696220814205</v>
      </c>
      <c r="I220" s="18">
        <v>0</v>
      </c>
      <c r="J220" s="18">
        <v>0.64392696220814205</v>
      </c>
      <c r="K220" s="18">
        <v>0.64392696220814205</v>
      </c>
      <c r="L220" s="18">
        <v>0</v>
      </c>
      <c r="M220" s="18">
        <v>0</v>
      </c>
      <c r="N220" s="18">
        <v>0</v>
      </c>
      <c r="O220" s="18">
        <v>0</v>
      </c>
    </row>
    <row r="221" spans="1:239" s="2" customFormat="1" x14ac:dyDescent="0.3">
      <c r="A221" s="12"/>
      <c r="B221" s="26" t="s">
        <v>595</v>
      </c>
      <c r="C221" s="17" t="s">
        <v>596</v>
      </c>
      <c r="D221" s="69" t="s">
        <v>595</v>
      </c>
      <c r="E221" s="70" t="s">
        <v>597</v>
      </c>
      <c r="F221" s="18">
        <v>429.30493003074298</v>
      </c>
      <c r="G221" s="18">
        <v>261.132979295886</v>
      </c>
      <c r="H221" s="18">
        <v>168.171950734858</v>
      </c>
      <c r="I221" s="18">
        <v>33.895558263407302</v>
      </c>
      <c r="J221" s="18">
        <v>134.27639247145001</v>
      </c>
      <c r="K221" s="18">
        <v>168.171950734858</v>
      </c>
      <c r="L221" s="18">
        <v>0</v>
      </c>
      <c r="M221" s="18">
        <v>0</v>
      </c>
      <c r="N221" s="18">
        <v>0</v>
      </c>
      <c r="O221" s="18">
        <v>0</v>
      </c>
    </row>
    <row r="222" spans="1:239" s="2" customFormat="1" x14ac:dyDescent="0.3">
      <c r="A222" s="12"/>
      <c r="B222" s="26" t="s">
        <v>598</v>
      </c>
      <c r="C222" s="17" t="s">
        <v>599</v>
      </c>
      <c r="D222" s="69" t="s">
        <v>598</v>
      </c>
      <c r="E222" s="70" t="s">
        <v>600</v>
      </c>
      <c r="F222" s="18">
        <v>10.442530631103899</v>
      </c>
      <c r="G222" s="18">
        <v>8.0729896488214994</v>
      </c>
      <c r="H222" s="18">
        <v>2.3695409822824001</v>
      </c>
      <c r="I222" s="18">
        <v>0</v>
      </c>
      <c r="J222" s="18">
        <v>2.3695409822824001</v>
      </c>
      <c r="K222" s="18">
        <v>2.3695409822824001</v>
      </c>
      <c r="L222" s="18">
        <v>0</v>
      </c>
      <c r="M222" s="18">
        <v>0</v>
      </c>
      <c r="N222" s="18">
        <v>0</v>
      </c>
      <c r="O222" s="18">
        <v>0</v>
      </c>
    </row>
    <row r="223" spans="1:239" s="2" customFormat="1" x14ac:dyDescent="0.3">
      <c r="A223" s="12"/>
      <c r="B223" s="26" t="s">
        <v>601</v>
      </c>
      <c r="C223" s="17" t="s">
        <v>602</v>
      </c>
      <c r="D223" s="69" t="s">
        <v>601</v>
      </c>
      <c r="E223" s="70" t="s">
        <v>603</v>
      </c>
      <c r="F223" s="18">
        <v>45.857285577931897</v>
      </c>
      <c r="G223" s="18">
        <v>42.425962294363998</v>
      </c>
      <c r="H223" s="18">
        <v>3.4313232835679401</v>
      </c>
      <c r="I223" s="18">
        <v>0</v>
      </c>
      <c r="J223" s="18">
        <v>3.4313232835679401</v>
      </c>
      <c r="K223" s="18">
        <v>3.4313232835679401</v>
      </c>
      <c r="L223" s="18">
        <v>0</v>
      </c>
      <c r="M223" s="18">
        <v>0</v>
      </c>
      <c r="N223" s="18">
        <v>0</v>
      </c>
      <c r="O223" s="18">
        <v>0</v>
      </c>
    </row>
    <row r="224" spans="1:239" s="2" customFormat="1" x14ac:dyDescent="0.3">
      <c r="A224" s="12"/>
      <c r="B224" s="26" t="s">
        <v>604</v>
      </c>
      <c r="C224" s="17" t="s">
        <v>605</v>
      </c>
      <c r="D224" s="69" t="s">
        <v>604</v>
      </c>
      <c r="E224" s="70" t="s">
        <v>606</v>
      </c>
      <c r="F224" s="18" t="s">
        <v>34</v>
      </c>
      <c r="G224" s="18" t="s">
        <v>34</v>
      </c>
      <c r="H224" s="18" t="s">
        <v>34</v>
      </c>
      <c r="I224" s="18" t="s">
        <v>34</v>
      </c>
      <c r="J224" s="18" t="s">
        <v>34</v>
      </c>
      <c r="K224" s="18" t="s">
        <v>34</v>
      </c>
      <c r="L224" s="18" t="s">
        <v>34</v>
      </c>
      <c r="M224" s="18" t="s">
        <v>34</v>
      </c>
      <c r="N224" s="18" t="s">
        <v>34</v>
      </c>
      <c r="O224" s="18" t="s">
        <v>34</v>
      </c>
    </row>
    <row r="225" spans="1:239" s="2" customFormat="1" x14ac:dyDescent="0.3">
      <c r="A225" s="12"/>
      <c r="B225" s="26" t="s">
        <v>607</v>
      </c>
      <c r="C225" s="17" t="s">
        <v>608</v>
      </c>
      <c r="D225" s="69" t="s">
        <v>607</v>
      </c>
      <c r="E225" s="70" t="s">
        <v>609</v>
      </c>
      <c r="F225" s="18">
        <v>2.0013118953577802</v>
      </c>
      <c r="G225" s="18">
        <v>2.0013118953577802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</row>
    <row r="226" spans="1:239" s="2" customFormat="1" ht="12" thickBot="1" x14ac:dyDescent="0.35">
      <c r="A226" s="12"/>
      <c r="B226" s="26" t="s">
        <v>610</v>
      </c>
      <c r="C226" s="17" t="s">
        <v>611</v>
      </c>
      <c r="D226" s="69" t="s">
        <v>610</v>
      </c>
      <c r="E226" s="70" t="s">
        <v>612</v>
      </c>
      <c r="F226" s="18">
        <v>0.62675025730758405</v>
      </c>
      <c r="G226" s="18">
        <v>0.62675025730758405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</row>
    <row r="227" spans="1:239" s="24" customFormat="1" ht="20.399999999999999" x14ac:dyDescent="0.3">
      <c r="A227" s="22"/>
      <c r="B227" s="29" t="s">
        <v>613</v>
      </c>
      <c r="C227" s="17" t="s">
        <v>614</v>
      </c>
      <c r="D227" s="69" t="s">
        <v>615</v>
      </c>
      <c r="E227" s="72" t="s">
        <v>194</v>
      </c>
      <c r="F227" s="18" t="s">
        <v>34</v>
      </c>
      <c r="G227" s="18" t="s">
        <v>34</v>
      </c>
      <c r="H227" s="18" t="s">
        <v>34</v>
      </c>
      <c r="I227" s="18" t="s">
        <v>34</v>
      </c>
      <c r="J227" s="18" t="s">
        <v>34</v>
      </c>
      <c r="K227" s="18" t="s">
        <v>34</v>
      </c>
      <c r="L227" s="18" t="s">
        <v>34</v>
      </c>
      <c r="M227" s="18" t="s">
        <v>34</v>
      </c>
      <c r="N227" s="18" t="s">
        <v>34</v>
      </c>
      <c r="O227" s="18" t="s">
        <v>34</v>
      </c>
    </row>
    <row r="228" spans="1:239" s="24" customFormat="1" ht="30.6" customHeight="1" x14ac:dyDescent="0.3">
      <c r="A228" s="22"/>
      <c r="B228" s="90" t="s">
        <v>195</v>
      </c>
      <c r="C228" s="92"/>
      <c r="D228" s="94" t="s">
        <v>196</v>
      </c>
      <c r="E228" s="73" t="s">
        <v>197</v>
      </c>
      <c r="F228" s="74">
        <f>SUM(F218:F226)</f>
        <v>1733.6520500094039</v>
      </c>
      <c r="G228" s="74">
        <f t="shared" ref="G228:O228" si="21">SUM(G218:G226)</f>
        <v>1435.0106344062535</v>
      </c>
      <c r="H228" s="74">
        <f t="shared" si="21"/>
        <v>298.64141560315119</v>
      </c>
      <c r="I228" s="74">
        <f t="shared" si="21"/>
        <v>34.293348064383807</v>
      </c>
      <c r="J228" s="74">
        <f t="shared" si="21"/>
        <v>264.34806753876671</v>
      </c>
      <c r="K228" s="74">
        <f t="shared" si="21"/>
        <v>298.64141560315119</v>
      </c>
      <c r="L228" s="74">
        <f t="shared" si="21"/>
        <v>0</v>
      </c>
      <c r="M228" s="74">
        <f t="shared" si="21"/>
        <v>0</v>
      </c>
      <c r="N228" s="74">
        <f t="shared" si="21"/>
        <v>0</v>
      </c>
      <c r="O228" s="74">
        <f t="shared" si="21"/>
        <v>0</v>
      </c>
    </row>
    <row r="229" spans="1:239" s="24" customFormat="1" ht="41.4" thickBot="1" x14ac:dyDescent="0.35">
      <c r="A229" s="22"/>
      <c r="B229" s="91"/>
      <c r="C229" s="93"/>
      <c r="D229" s="95"/>
      <c r="E229" s="75" t="s">
        <v>616</v>
      </c>
      <c r="F229" s="74" t="str">
        <f>IF(COUNTA(F218:F227)&gt;0,IF(F227="c","c",SUM(F227:F228)),"")</f>
        <v>c</v>
      </c>
      <c r="G229" s="74" t="str">
        <f t="shared" ref="G229:O229" si="22">IF(COUNTA(G218:G227)&gt;0,IF(G227="c","c",SUM(G227:G228)),"")</f>
        <v>c</v>
      </c>
      <c r="H229" s="74" t="str">
        <f t="shared" si="22"/>
        <v>c</v>
      </c>
      <c r="I229" s="74" t="str">
        <f t="shared" si="22"/>
        <v>c</v>
      </c>
      <c r="J229" s="74" t="str">
        <f t="shared" si="22"/>
        <v>c</v>
      </c>
      <c r="K229" s="74" t="str">
        <f t="shared" si="22"/>
        <v>c</v>
      </c>
      <c r="L229" s="74" t="str">
        <f t="shared" si="22"/>
        <v>c</v>
      </c>
      <c r="M229" s="74" t="str">
        <f t="shared" si="22"/>
        <v>c</v>
      </c>
      <c r="N229" s="74" t="str">
        <f t="shared" si="22"/>
        <v>c</v>
      </c>
      <c r="O229" s="74" t="str">
        <f t="shared" si="22"/>
        <v>c</v>
      </c>
    </row>
    <row r="230" spans="1:239" s="2" customFormat="1" ht="12" thickBot="1" x14ac:dyDescent="0.35">
      <c r="A230" s="17"/>
      <c r="B230" s="25"/>
      <c r="C230" s="17"/>
      <c r="D230" s="76"/>
      <c r="E230" s="77" t="s">
        <v>199</v>
      </c>
      <c r="F230" s="78" t="str">
        <f t="shared" ref="F230:O230" si="23">IF(F227="c","",IF(AND(IF((COUNTIF(F218:F226,"c"))&gt;0,1,0)=1,F227=""),"Please provide Not Specified (Including Confidential)",""))</f>
        <v/>
      </c>
      <c r="G230" s="78" t="str">
        <f t="shared" si="23"/>
        <v/>
      </c>
      <c r="H230" s="78" t="str">
        <f t="shared" si="23"/>
        <v/>
      </c>
      <c r="I230" s="78" t="str">
        <f t="shared" si="23"/>
        <v/>
      </c>
      <c r="J230" s="78" t="str">
        <f t="shared" si="23"/>
        <v/>
      </c>
      <c r="K230" s="78" t="str">
        <f t="shared" si="23"/>
        <v/>
      </c>
      <c r="L230" s="78" t="str">
        <f t="shared" si="23"/>
        <v/>
      </c>
      <c r="M230" s="78" t="str">
        <f t="shared" si="23"/>
        <v/>
      </c>
      <c r="N230" s="78" t="str">
        <f t="shared" si="23"/>
        <v/>
      </c>
      <c r="O230" s="78" t="str">
        <f t="shared" si="23"/>
        <v/>
      </c>
    </row>
    <row r="231" spans="1:239" s="15" customFormat="1" ht="12" thickBot="1" x14ac:dyDescent="0.35">
      <c r="A231" s="12"/>
      <c r="B231" s="14"/>
      <c r="C231" s="17"/>
      <c r="D231" s="66"/>
      <c r="E231" s="67" t="s">
        <v>617</v>
      </c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s="2" customFormat="1" x14ac:dyDescent="0.3">
      <c r="A232" s="12"/>
      <c r="B232" s="26" t="s">
        <v>618</v>
      </c>
      <c r="C232" s="17" t="s">
        <v>619</v>
      </c>
      <c r="D232" s="69" t="s">
        <v>618</v>
      </c>
      <c r="E232" s="70" t="s">
        <v>620</v>
      </c>
      <c r="F232" s="18">
        <v>27.883730108375101</v>
      </c>
      <c r="G232" s="18">
        <v>27.883730108375101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</row>
    <row r="233" spans="1:239" s="2" customFormat="1" x14ac:dyDescent="0.3">
      <c r="A233" s="12"/>
      <c r="B233" s="26" t="s">
        <v>621</v>
      </c>
      <c r="C233" s="17" t="s">
        <v>622</v>
      </c>
      <c r="D233" s="69" t="s">
        <v>621</v>
      </c>
      <c r="E233" s="70" t="s">
        <v>623</v>
      </c>
      <c r="F233" s="18">
        <v>1.86592928730303</v>
      </c>
      <c r="G233" s="18" t="s">
        <v>34</v>
      </c>
      <c r="H233" s="18" t="s">
        <v>34</v>
      </c>
      <c r="I233" s="18" t="s">
        <v>34</v>
      </c>
      <c r="J233" s="18" t="s">
        <v>34</v>
      </c>
      <c r="K233" s="18" t="s">
        <v>34</v>
      </c>
      <c r="L233" s="18" t="s">
        <v>34</v>
      </c>
      <c r="M233" s="18">
        <v>0</v>
      </c>
      <c r="N233" s="18">
        <v>0</v>
      </c>
      <c r="O233" s="18">
        <v>0</v>
      </c>
    </row>
    <row r="234" spans="1:239" s="2" customFormat="1" x14ac:dyDescent="0.3">
      <c r="A234" s="12"/>
      <c r="B234" s="26" t="s">
        <v>624</v>
      </c>
      <c r="C234" s="17" t="s">
        <v>625</v>
      </c>
      <c r="D234" s="69" t="s">
        <v>624</v>
      </c>
      <c r="E234" s="70" t="s">
        <v>626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</row>
    <row r="235" spans="1:239" s="2" customFormat="1" x14ac:dyDescent="0.3">
      <c r="A235" s="12"/>
      <c r="B235" s="26" t="s">
        <v>627</v>
      </c>
      <c r="C235" s="17" t="s">
        <v>628</v>
      </c>
      <c r="D235" s="69" t="s">
        <v>627</v>
      </c>
      <c r="E235" s="70" t="s">
        <v>629</v>
      </c>
      <c r="F235" s="18">
        <v>4.7669260663520001</v>
      </c>
      <c r="G235" s="18">
        <v>4.7669260663520001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</row>
    <row r="236" spans="1:239" s="2" customFormat="1" x14ac:dyDescent="0.3">
      <c r="A236" s="12"/>
      <c r="B236" s="26" t="s">
        <v>630</v>
      </c>
      <c r="C236" s="17" t="s">
        <v>631</v>
      </c>
      <c r="D236" s="69" t="s">
        <v>630</v>
      </c>
      <c r="E236" s="70" t="s">
        <v>632</v>
      </c>
      <c r="F236" s="18">
        <v>0.18314101963969201</v>
      </c>
      <c r="G236" s="18">
        <v>0.18314101963969201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</row>
    <row r="237" spans="1:239" s="2" customFormat="1" x14ac:dyDescent="0.3">
      <c r="A237" s="12"/>
      <c r="B237" s="26" t="s">
        <v>633</v>
      </c>
      <c r="C237" s="17" t="s">
        <v>634</v>
      </c>
      <c r="D237" s="69" t="s">
        <v>633</v>
      </c>
      <c r="E237" s="70" t="s">
        <v>635</v>
      </c>
      <c r="F237" s="18">
        <v>611.40983776897599</v>
      </c>
      <c r="G237" s="18">
        <v>594.58866527151099</v>
      </c>
      <c r="H237" s="18">
        <v>16.821172497465799</v>
      </c>
      <c r="I237" s="18">
        <v>0</v>
      </c>
      <c r="J237" s="18">
        <v>16.821172497465799</v>
      </c>
      <c r="K237" s="18">
        <v>16.821172497465799</v>
      </c>
      <c r="L237" s="18">
        <v>0</v>
      </c>
      <c r="M237" s="18">
        <v>0</v>
      </c>
      <c r="N237" s="18">
        <v>0</v>
      </c>
      <c r="O237" s="18">
        <v>0</v>
      </c>
    </row>
    <row r="238" spans="1:239" s="2" customFormat="1" x14ac:dyDescent="0.3">
      <c r="A238" s="12"/>
      <c r="B238" s="26" t="s">
        <v>636</v>
      </c>
      <c r="C238" s="17" t="s">
        <v>637</v>
      </c>
      <c r="D238" s="69" t="s">
        <v>636</v>
      </c>
      <c r="E238" s="70" t="s">
        <v>638</v>
      </c>
      <c r="F238" s="18">
        <v>0.47315169390772699</v>
      </c>
      <c r="G238" s="18">
        <v>0.47315169390772699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</row>
    <row r="239" spans="1:239" s="2" customFormat="1" x14ac:dyDescent="0.3">
      <c r="A239" s="12"/>
      <c r="B239" s="26" t="s">
        <v>639</v>
      </c>
      <c r="C239" s="17" t="s">
        <v>640</v>
      </c>
      <c r="D239" s="69" t="s">
        <v>639</v>
      </c>
      <c r="E239" s="70" t="s">
        <v>641</v>
      </c>
      <c r="F239" s="18">
        <v>3033.3009082365602</v>
      </c>
      <c r="G239" s="18">
        <v>2830.1780945689702</v>
      </c>
      <c r="H239" s="18">
        <v>203.12281366759601</v>
      </c>
      <c r="I239" s="18">
        <v>3.5140083066421002</v>
      </c>
      <c r="J239" s="18">
        <v>199.60880536095399</v>
      </c>
      <c r="K239" s="18">
        <v>203.12281366759572</v>
      </c>
      <c r="L239" s="18">
        <v>0</v>
      </c>
      <c r="M239" s="18">
        <v>10.8767519486877</v>
      </c>
      <c r="N239" s="18">
        <v>10.8767519486877</v>
      </c>
      <c r="O239" s="18">
        <v>0</v>
      </c>
    </row>
    <row r="240" spans="1:239" s="2" customFormat="1" x14ac:dyDescent="0.3">
      <c r="A240" s="12"/>
      <c r="B240" s="26" t="s">
        <v>642</v>
      </c>
      <c r="C240" s="17" t="s">
        <v>643</v>
      </c>
      <c r="D240" s="69" t="s">
        <v>642</v>
      </c>
      <c r="E240" s="70" t="s">
        <v>644</v>
      </c>
      <c r="F240" s="18">
        <v>144.66828642260501</v>
      </c>
      <c r="G240" s="18">
        <v>143.71700863541901</v>
      </c>
      <c r="H240" s="18">
        <v>0.95127778718562805</v>
      </c>
      <c r="I240" s="18">
        <v>6.0913128403520998E-2</v>
      </c>
      <c r="J240" s="18">
        <v>0.89036465878210602</v>
      </c>
      <c r="K240" s="18">
        <v>0.95127778718562805</v>
      </c>
      <c r="L240" s="18">
        <v>0</v>
      </c>
      <c r="M240" s="18">
        <v>0</v>
      </c>
      <c r="N240" s="18">
        <v>0</v>
      </c>
      <c r="O240" s="18">
        <v>0</v>
      </c>
    </row>
    <row r="241" spans="1:15" s="2" customFormat="1" ht="20.399999999999999" x14ac:dyDescent="0.3">
      <c r="A241" s="12"/>
      <c r="B241" s="26" t="s">
        <v>645</v>
      </c>
      <c r="C241" s="17" t="s">
        <v>646</v>
      </c>
      <c r="D241" s="69" t="s">
        <v>645</v>
      </c>
      <c r="E241" s="70" t="s">
        <v>647</v>
      </c>
      <c r="F241" s="18">
        <v>0.162850495913828</v>
      </c>
      <c r="G241" s="18">
        <v>0.162850495913828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</row>
    <row r="242" spans="1:15" s="2" customFormat="1" x14ac:dyDescent="0.3">
      <c r="A242" s="12"/>
      <c r="B242" s="26" t="s">
        <v>648</v>
      </c>
      <c r="C242" s="17" t="s">
        <v>649</v>
      </c>
      <c r="D242" s="69" t="s">
        <v>648</v>
      </c>
      <c r="E242" s="70" t="s">
        <v>650</v>
      </c>
      <c r="F242" s="18">
        <v>-148.06732674301401</v>
      </c>
      <c r="G242" s="18" t="s">
        <v>34</v>
      </c>
      <c r="H242" s="18" t="s">
        <v>34</v>
      </c>
      <c r="I242" s="18" t="s">
        <v>34</v>
      </c>
      <c r="J242" s="18" t="s">
        <v>34</v>
      </c>
      <c r="K242" s="18" t="s">
        <v>34</v>
      </c>
      <c r="L242" s="18" t="s">
        <v>34</v>
      </c>
      <c r="M242" s="18">
        <v>0</v>
      </c>
      <c r="N242" s="18">
        <v>0</v>
      </c>
      <c r="O242" s="18">
        <v>0</v>
      </c>
    </row>
    <row r="243" spans="1:15" s="2" customFormat="1" x14ac:dyDescent="0.3">
      <c r="A243" s="12"/>
      <c r="B243" s="26" t="s">
        <v>651</v>
      </c>
      <c r="C243" s="17" t="s">
        <v>652</v>
      </c>
      <c r="D243" s="69" t="s">
        <v>651</v>
      </c>
      <c r="E243" s="70" t="s">
        <v>653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</row>
    <row r="244" spans="1:15" s="2" customFormat="1" x14ac:dyDescent="0.3">
      <c r="A244" s="12"/>
      <c r="B244" s="26" t="s">
        <v>654</v>
      </c>
      <c r="C244" s="17" t="s">
        <v>655</v>
      </c>
      <c r="D244" s="69" t="s">
        <v>654</v>
      </c>
      <c r="E244" s="70" t="s">
        <v>656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</row>
    <row r="245" spans="1:15" s="2" customFormat="1" x14ac:dyDescent="0.3">
      <c r="A245" s="12"/>
      <c r="B245" s="26" t="s">
        <v>657</v>
      </c>
      <c r="C245" s="17" t="s">
        <v>658</v>
      </c>
      <c r="D245" s="69" t="s">
        <v>657</v>
      </c>
      <c r="E245" s="70" t="s">
        <v>659</v>
      </c>
      <c r="F245" s="18">
        <v>6.7710249530182196</v>
      </c>
      <c r="G245" s="18" t="s">
        <v>34</v>
      </c>
      <c r="H245" s="18" t="s">
        <v>34</v>
      </c>
      <c r="I245" s="18" t="s">
        <v>34</v>
      </c>
      <c r="J245" s="18" t="s">
        <v>34</v>
      </c>
      <c r="K245" s="18" t="s">
        <v>34</v>
      </c>
      <c r="L245" s="18" t="s">
        <v>34</v>
      </c>
      <c r="M245" s="18">
        <v>0</v>
      </c>
      <c r="N245" s="18">
        <v>0</v>
      </c>
      <c r="O245" s="18">
        <v>0</v>
      </c>
    </row>
    <row r="246" spans="1:15" s="2" customFormat="1" x14ac:dyDescent="0.3">
      <c r="A246" s="12"/>
      <c r="B246" s="26" t="s">
        <v>660</v>
      </c>
      <c r="C246" s="17" t="s">
        <v>661</v>
      </c>
      <c r="D246" s="69" t="s">
        <v>660</v>
      </c>
      <c r="E246" s="70" t="s">
        <v>662</v>
      </c>
      <c r="F246" s="18">
        <v>2.6015888772732199</v>
      </c>
      <c r="G246" s="18">
        <v>1.96226887727322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18">
        <v>0</v>
      </c>
    </row>
    <row r="247" spans="1:15" s="2" customFormat="1" x14ac:dyDescent="0.3">
      <c r="A247" s="12"/>
      <c r="B247" s="26" t="s">
        <v>663</v>
      </c>
      <c r="C247" s="17" t="s">
        <v>664</v>
      </c>
      <c r="D247" s="69" t="s">
        <v>663</v>
      </c>
      <c r="E247" s="70" t="s">
        <v>665</v>
      </c>
      <c r="F247" s="18">
        <v>1.1887617013427501</v>
      </c>
      <c r="G247" s="18">
        <v>1.1887617013427501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</row>
    <row r="248" spans="1:15" s="2" customFormat="1" x14ac:dyDescent="0.3">
      <c r="A248" s="12"/>
      <c r="B248" s="26" t="s">
        <v>666</v>
      </c>
      <c r="C248" s="17" t="s">
        <v>667</v>
      </c>
      <c r="D248" s="69" t="s">
        <v>666</v>
      </c>
      <c r="E248" s="70" t="s">
        <v>668</v>
      </c>
      <c r="F248" s="18">
        <v>3654.9598879074401</v>
      </c>
      <c r="G248" s="18">
        <v>3339.96088346844</v>
      </c>
      <c r="H248" s="18">
        <v>314.99900443900299</v>
      </c>
      <c r="I248" s="18">
        <v>0</v>
      </c>
      <c r="J248" s="18">
        <v>314.99900443900299</v>
      </c>
      <c r="K248" s="18">
        <v>326.07818275455253</v>
      </c>
      <c r="L248" s="18">
        <v>11.0791783155495</v>
      </c>
      <c r="M248" s="18">
        <v>33.688423823591499</v>
      </c>
      <c r="N248" s="18">
        <v>33.688423823591499</v>
      </c>
      <c r="O248" s="18">
        <v>0</v>
      </c>
    </row>
    <row r="249" spans="1:15" s="2" customFormat="1" x14ac:dyDescent="0.3">
      <c r="A249" s="12"/>
      <c r="B249" s="26" t="s">
        <v>669</v>
      </c>
      <c r="C249" s="17" t="s">
        <v>670</v>
      </c>
      <c r="D249" s="69" t="s">
        <v>669</v>
      </c>
      <c r="E249" s="70" t="s">
        <v>671</v>
      </c>
      <c r="F249" s="18">
        <v>2.1417144827537702</v>
      </c>
      <c r="G249" s="18" t="s">
        <v>34</v>
      </c>
      <c r="H249" s="18" t="s">
        <v>34</v>
      </c>
      <c r="I249" s="18" t="s">
        <v>34</v>
      </c>
      <c r="J249" s="18" t="s">
        <v>34</v>
      </c>
      <c r="K249" s="18" t="s">
        <v>34</v>
      </c>
      <c r="L249" s="18" t="s">
        <v>34</v>
      </c>
      <c r="M249" s="18">
        <v>0</v>
      </c>
      <c r="N249" s="18">
        <v>0</v>
      </c>
      <c r="O249" s="18">
        <v>0</v>
      </c>
    </row>
    <row r="250" spans="1:15" s="2" customFormat="1" x14ac:dyDescent="0.3">
      <c r="A250" s="12"/>
      <c r="B250" s="26" t="s">
        <v>672</v>
      </c>
      <c r="C250" s="17" t="s">
        <v>673</v>
      </c>
      <c r="D250" s="69" t="s">
        <v>672</v>
      </c>
      <c r="E250" s="70" t="s">
        <v>674</v>
      </c>
      <c r="F250" s="18">
        <v>258.42190012059598</v>
      </c>
      <c r="G250" s="18" t="s">
        <v>34</v>
      </c>
      <c r="H250" s="18" t="s">
        <v>34</v>
      </c>
      <c r="I250" s="18" t="s">
        <v>34</v>
      </c>
      <c r="J250" s="18" t="s">
        <v>34</v>
      </c>
      <c r="K250" s="18" t="s">
        <v>34</v>
      </c>
      <c r="L250" s="18" t="s">
        <v>34</v>
      </c>
      <c r="M250" s="18">
        <v>0</v>
      </c>
      <c r="N250" s="18">
        <v>0</v>
      </c>
      <c r="O250" s="18">
        <v>0</v>
      </c>
    </row>
    <row r="251" spans="1:15" s="2" customFormat="1" x14ac:dyDescent="0.3">
      <c r="A251" s="12"/>
      <c r="B251" s="26" t="s">
        <v>675</v>
      </c>
      <c r="C251" s="17" t="s">
        <v>676</v>
      </c>
      <c r="D251" s="69" t="s">
        <v>675</v>
      </c>
      <c r="E251" s="70" t="s">
        <v>677</v>
      </c>
      <c r="F251" s="18">
        <v>3.6347728836877602</v>
      </c>
      <c r="G251" s="18" t="s">
        <v>34</v>
      </c>
      <c r="H251" s="18" t="s">
        <v>34</v>
      </c>
      <c r="I251" s="18" t="s">
        <v>34</v>
      </c>
      <c r="J251" s="18" t="s">
        <v>34</v>
      </c>
      <c r="K251" s="18" t="s">
        <v>34</v>
      </c>
      <c r="L251" s="18" t="s">
        <v>34</v>
      </c>
      <c r="M251" s="18">
        <v>0</v>
      </c>
      <c r="N251" s="18">
        <v>0</v>
      </c>
      <c r="O251" s="18">
        <v>0</v>
      </c>
    </row>
    <row r="252" spans="1:15" s="2" customFormat="1" x14ac:dyDescent="0.3">
      <c r="A252" s="12"/>
      <c r="B252" s="26" t="s">
        <v>678</v>
      </c>
      <c r="C252" s="17" t="s">
        <v>679</v>
      </c>
      <c r="D252" s="69" t="s">
        <v>678</v>
      </c>
      <c r="E252" s="70" t="s">
        <v>680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</row>
    <row r="253" spans="1:15" s="2" customFormat="1" x14ac:dyDescent="0.3">
      <c r="A253" s="12"/>
      <c r="B253" s="26" t="s">
        <v>681</v>
      </c>
      <c r="C253" s="17" t="s">
        <v>682</v>
      </c>
      <c r="D253" s="69" t="s">
        <v>681</v>
      </c>
      <c r="E253" s="70" t="s">
        <v>683</v>
      </c>
      <c r="F253" s="18">
        <v>92.229426570063197</v>
      </c>
      <c r="G253" s="18" t="s">
        <v>34</v>
      </c>
      <c r="H253" s="18" t="s">
        <v>34</v>
      </c>
      <c r="I253" s="18" t="s">
        <v>34</v>
      </c>
      <c r="J253" s="18" t="s">
        <v>34</v>
      </c>
      <c r="K253" s="18" t="s">
        <v>34</v>
      </c>
      <c r="L253" s="18" t="s">
        <v>34</v>
      </c>
      <c r="M253" s="18">
        <v>0</v>
      </c>
      <c r="N253" s="18">
        <v>0</v>
      </c>
      <c r="O253" s="18">
        <v>0</v>
      </c>
    </row>
    <row r="254" spans="1:15" s="2" customFormat="1" x14ac:dyDescent="0.3">
      <c r="A254" s="12"/>
      <c r="B254" s="26" t="s">
        <v>684</v>
      </c>
      <c r="C254" s="17" t="s">
        <v>685</v>
      </c>
      <c r="D254" s="69" t="s">
        <v>684</v>
      </c>
      <c r="E254" s="70" t="s">
        <v>686</v>
      </c>
      <c r="F254" s="18">
        <v>758.81974025845398</v>
      </c>
      <c r="G254" s="18">
        <v>744.18249016792697</v>
      </c>
      <c r="H254" s="18">
        <v>14.6372500905272</v>
      </c>
      <c r="I254" s="18">
        <v>0</v>
      </c>
      <c r="J254" s="18">
        <v>14.6372500905272</v>
      </c>
      <c r="K254" s="18">
        <v>14.6372500905272</v>
      </c>
      <c r="L254" s="18">
        <v>0</v>
      </c>
      <c r="M254" s="18">
        <v>0</v>
      </c>
      <c r="N254" s="18">
        <v>0</v>
      </c>
      <c r="O254" s="18">
        <v>0</v>
      </c>
    </row>
    <row r="255" spans="1:15" s="30" customFormat="1" ht="12" thickBot="1" x14ac:dyDescent="0.35">
      <c r="A255" s="12"/>
      <c r="B255" s="26" t="s">
        <v>687</v>
      </c>
      <c r="C255" s="17" t="s">
        <v>688</v>
      </c>
      <c r="D255" s="69" t="s">
        <v>687</v>
      </c>
      <c r="E255" s="70" t="s">
        <v>689</v>
      </c>
      <c r="F255" s="18">
        <v>602.94221239214301</v>
      </c>
      <c r="G255" s="18">
        <v>601.99604231862804</v>
      </c>
      <c r="H255" s="18">
        <v>0.94617007351540905</v>
      </c>
      <c r="I255" s="18">
        <v>0</v>
      </c>
      <c r="J255" s="18">
        <v>0.94617007351540905</v>
      </c>
      <c r="K255" s="18">
        <v>0.94617007351540905</v>
      </c>
      <c r="L255" s="18">
        <v>0</v>
      </c>
      <c r="M255" s="18">
        <v>0</v>
      </c>
      <c r="N255" s="18">
        <v>0</v>
      </c>
      <c r="O255" s="18">
        <v>0</v>
      </c>
    </row>
    <row r="256" spans="1:15" s="31" customFormat="1" ht="20.399999999999999" x14ac:dyDescent="0.3">
      <c r="A256" s="22"/>
      <c r="B256" s="27" t="s">
        <v>690</v>
      </c>
      <c r="C256" s="17" t="s">
        <v>691</v>
      </c>
      <c r="D256" s="69" t="s">
        <v>690</v>
      </c>
      <c r="E256" s="72" t="s">
        <v>194</v>
      </c>
      <c r="F256" s="18">
        <v>0</v>
      </c>
      <c r="G256" s="18">
        <v>145.23289507560727</v>
      </c>
      <c r="H256" s="18">
        <v>71.764546478800298</v>
      </c>
      <c r="I256" s="18">
        <v>0</v>
      </c>
      <c r="J256" s="18">
        <v>71.764546478800298</v>
      </c>
      <c r="K256" s="18">
        <v>71.764546478800298</v>
      </c>
      <c r="L256" s="18">
        <v>0</v>
      </c>
      <c r="M256" s="18">
        <v>0</v>
      </c>
      <c r="N256" s="18">
        <v>0</v>
      </c>
      <c r="O256" s="18">
        <v>0</v>
      </c>
    </row>
    <row r="257" spans="1:239" s="24" customFormat="1" ht="30.6" customHeight="1" x14ac:dyDescent="0.3">
      <c r="A257" s="22"/>
      <c r="B257" s="90" t="s">
        <v>195</v>
      </c>
      <c r="C257" s="92"/>
      <c r="D257" s="94" t="s">
        <v>196</v>
      </c>
      <c r="E257" s="73" t="s">
        <v>197</v>
      </c>
      <c r="F257" s="74">
        <f>SUM(F232:F255)</f>
        <v>9060.3584645033898</v>
      </c>
      <c r="G257" s="74">
        <f t="shared" ref="G257:O257" si="24">SUM(G232:G255)</f>
        <v>8291.2440143936983</v>
      </c>
      <c r="H257" s="74">
        <f t="shared" si="24"/>
        <v>552.11700855529307</v>
      </c>
      <c r="I257" s="74">
        <f t="shared" si="24"/>
        <v>3.5749214350456211</v>
      </c>
      <c r="J257" s="74">
        <f t="shared" si="24"/>
        <v>548.54208712024752</v>
      </c>
      <c r="K257" s="74">
        <f t="shared" si="24"/>
        <v>563.19618687084233</v>
      </c>
      <c r="L257" s="74">
        <f t="shared" si="24"/>
        <v>11.0791783155495</v>
      </c>
      <c r="M257" s="74">
        <f t="shared" si="24"/>
        <v>44.565175772279197</v>
      </c>
      <c r="N257" s="74">
        <f t="shared" si="24"/>
        <v>44.565175772279197</v>
      </c>
      <c r="O257" s="74">
        <f t="shared" si="24"/>
        <v>0</v>
      </c>
    </row>
    <row r="258" spans="1:239" s="24" customFormat="1" ht="31.2" thickBot="1" x14ac:dyDescent="0.35">
      <c r="A258" s="22"/>
      <c r="B258" s="91"/>
      <c r="C258" s="93"/>
      <c r="D258" s="95"/>
      <c r="E258" s="75" t="s">
        <v>692</v>
      </c>
      <c r="F258" s="74">
        <f>IF(COUNTA(F232:F256)&gt;0,IF(F256="c","c",SUM(F256:F257)),"")</f>
        <v>9060.3584645033898</v>
      </c>
      <c r="G258" s="74">
        <f t="shared" ref="G258:O258" si="25">IF(COUNTA(G232:G256)&gt;0,IF(G256="c","c",SUM(G256:G257)),"")</f>
        <v>8436.4769094693056</v>
      </c>
      <c r="H258" s="74">
        <f t="shared" si="25"/>
        <v>623.88155503409337</v>
      </c>
      <c r="I258" s="74">
        <f t="shared" si="25"/>
        <v>3.5749214350456211</v>
      </c>
      <c r="J258" s="74">
        <f t="shared" si="25"/>
        <v>620.30663359904781</v>
      </c>
      <c r="K258" s="74">
        <f t="shared" si="25"/>
        <v>634.96073334964262</v>
      </c>
      <c r="L258" s="74">
        <f t="shared" si="25"/>
        <v>11.0791783155495</v>
      </c>
      <c r="M258" s="74">
        <f t="shared" si="25"/>
        <v>44.565175772279197</v>
      </c>
      <c r="N258" s="74">
        <f t="shared" si="25"/>
        <v>44.565175772279197</v>
      </c>
      <c r="O258" s="74">
        <f t="shared" si="25"/>
        <v>0</v>
      </c>
    </row>
    <row r="259" spans="1:239" s="2" customFormat="1" ht="12" thickBot="1" x14ac:dyDescent="0.35">
      <c r="A259" s="17"/>
      <c r="B259" s="25"/>
      <c r="C259" s="17"/>
      <c r="D259" s="76"/>
      <c r="E259" s="77" t="s">
        <v>199</v>
      </c>
      <c r="F259" s="78" t="str">
        <f t="shared" ref="F259:O259" si="26">IF(F256="c","",IF(AND(IF((COUNTIF(F232:F255,"c"))&gt;0,1,0)=1,F256=""),"Please provide Not Specified (Including Confidential)",""))</f>
        <v/>
      </c>
      <c r="G259" s="78" t="str">
        <f t="shared" si="26"/>
        <v/>
      </c>
      <c r="H259" s="78" t="str">
        <f t="shared" si="26"/>
        <v/>
      </c>
      <c r="I259" s="78" t="str">
        <f t="shared" si="26"/>
        <v/>
      </c>
      <c r="J259" s="78" t="str">
        <f t="shared" si="26"/>
        <v/>
      </c>
      <c r="K259" s="78" t="str">
        <f t="shared" si="26"/>
        <v/>
      </c>
      <c r="L259" s="78" t="str">
        <f t="shared" si="26"/>
        <v/>
      </c>
      <c r="M259" s="78" t="str">
        <f t="shared" si="26"/>
        <v/>
      </c>
      <c r="N259" s="78" t="str">
        <f t="shared" si="26"/>
        <v/>
      </c>
      <c r="O259" s="78" t="str">
        <f t="shared" si="26"/>
        <v/>
      </c>
    </row>
    <row r="260" spans="1:239" s="15" customFormat="1" ht="12" thickBot="1" x14ac:dyDescent="0.35">
      <c r="A260" s="12"/>
      <c r="B260" s="14"/>
      <c r="C260" s="17"/>
      <c r="D260" s="66"/>
      <c r="E260" s="67" t="s">
        <v>693</v>
      </c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s="2" customFormat="1" x14ac:dyDescent="0.3">
      <c r="A261" s="12"/>
      <c r="B261" s="26" t="s">
        <v>694</v>
      </c>
      <c r="C261" s="17" t="s">
        <v>695</v>
      </c>
      <c r="D261" s="69" t="s">
        <v>694</v>
      </c>
      <c r="E261" s="70" t="s">
        <v>696</v>
      </c>
      <c r="F261" s="18">
        <v>2187.5193215407999</v>
      </c>
      <c r="G261" s="18">
        <v>770.71756785119101</v>
      </c>
      <c r="H261" s="18">
        <v>1416.80175368961</v>
      </c>
      <c r="I261" s="18">
        <v>329.72807548179401</v>
      </c>
      <c r="J261" s="18">
        <v>1087.07367820782</v>
      </c>
      <c r="K261" s="18">
        <v>1417.0524931343855</v>
      </c>
      <c r="L261" s="18">
        <v>0.25073944477006599</v>
      </c>
      <c r="M261" s="18">
        <v>54.518635048545597</v>
      </c>
      <c r="N261" s="18">
        <v>54.518635048545597</v>
      </c>
      <c r="O261" s="18">
        <v>0</v>
      </c>
    </row>
    <row r="262" spans="1:239" s="2" customFormat="1" x14ac:dyDescent="0.3">
      <c r="A262" s="12"/>
      <c r="B262" s="26" t="s">
        <v>697</v>
      </c>
      <c r="C262" s="17" t="s">
        <v>698</v>
      </c>
      <c r="D262" s="69" t="s">
        <v>697</v>
      </c>
      <c r="E262" s="70" t="s">
        <v>699</v>
      </c>
      <c r="F262" s="18">
        <v>2470.7226456439098</v>
      </c>
      <c r="G262" s="18">
        <v>653.75469638716902</v>
      </c>
      <c r="H262" s="18">
        <v>1816.96794925674</v>
      </c>
      <c r="I262" s="18">
        <v>-79.854628613018903</v>
      </c>
      <c r="J262" s="18">
        <v>1896.8225778697599</v>
      </c>
      <c r="K262" s="18">
        <v>2005.398015680169</v>
      </c>
      <c r="L262" s="18">
        <v>188.43006642342601</v>
      </c>
      <c r="M262" s="18">
        <v>371.05386261253898</v>
      </c>
      <c r="N262" s="18">
        <v>371.05386261253898</v>
      </c>
      <c r="O262" s="18">
        <v>0</v>
      </c>
    </row>
    <row r="263" spans="1:239" s="2" customFormat="1" x14ac:dyDescent="0.3">
      <c r="A263" s="12"/>
      <c r="B263" s="26" t="s">
        <v>700</v>
      </c>
      <c r="C263" s="17" t="s">
        <v>701</v>
      </c>
      <c r="D263" s="69" t="s">
        <v>700</v>
      </c>
      <c r="E263" s="70" t="s">
        <v>702</v>
      </c>
      <c r="F263" s="18">
        <v>6.1268908830733E-2</v>
      </c>
      <c r="G263" s="18">
        <v>6.1268908830733E-2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</row>
    <row r="264" spans="1:239" s="2" customFormat="1" x14ac:dyDescent="0.3">
      <c r="A264" s="12"/>
      <c r="B264" s="26" t="s">
        <v>703</v>
      </c>
      <c r="C264" s="17" t="s">
        <v>704</v>
      </c>
      <c r="D264" s="69" t="s">
        <v>703</v>
      </c>
      <c r="E264" s="70" t="s">
        <v>705</v>
      </c>
      <c r="F264" s="18">
        <v>2402.8390594176999</v>
      </c>
      <c r="G264" s="18">
        <v>2144.0599859111899</v>
      </c>
      <c r="H264" s="18">
        <v>258.77907350650497</v>
      </c>
      <c r="I264" s="18">
        <v>1.6407700000000001</v>
      </c>
      <c r="J264" s="18">
        <v>257.138303506505</v>
      </c>
      <c r="K264" s="18">
        <v>258.77907350650497</v>
      </c>
      <c r="L264" s="18">
        <v>0</v>
      </c>
      <c r="M264" s="18">
        <v>4.1742954719887599</v>
      </c>
      <c r="N264" s="18">
        <v>4.1742954719887599</v>
      </c>
      <c r="O264" s="18">
        <v>0</v>
      </c>
    </row>
    <row r="265" spans="1:239" s="2" customFormat="1" x14ac:dyDescent="0.3">
      <c r="A265" s="12"/>
      <c r="B265" s="26" t="s">
        <v>706</v>
      </c>
      <c r="C265" s="17" t="s">
        <v>707</v>
      </c>
      <c r="D265" s="69" t="s">
        <v>706</v>
      </c>
      <c r="E265" s="70" t="s">
        <v>708</v>
      </c>
      <c r="F265" s="18">
        <v>3.4752916895738402</v>
      </c>
      <c r="G265" s="18" t="s">
        <v>34</v>
      </c>
      <c r="H265" s="18" t="s">
        <v>34</v>
      </c>
      <c r="I265" s="18" t="s">
        <v>34</v>
      </c>
      <c r="J265" s="18" t="s">
        <v>34</v>
      </c>
      <c r="K265" s="18" t="s">
        <v>34</v>
      </c>
      <c r="L265" s="18" t="s">
        <v>34</v>
      </c>
      <c r="M265" s="18">
        <v>0</v>
      </c>
      <c r="N265" s="18">
        <v>0</v>
      </c>
      <c r="O265" s="18">
        <v>0</v>
      </c>
    </row>
    <row r="266" spans="1:239" s="2" customFormat="1" x14ac:dyDescent="0.3">
      <c r="A266" s="12"/>
      <c r="B266" s="26" t="s">
        <v>709</v>
      </c>
      <c r="C266" s="17" t="s">
        <v>710</v>
      </c>
      <c r="D266" s="69" t="s">
        <v>709</v>
      </c>
      <c r="E266" s="70" t="s">
        <v>711</v>
      </c>
      <c r="F266" s="18">
        <v>3362.4609549673301</v>
      </c>
      <c r="G266" s="18">
        <v>3184.9138251253999</v>
      </c>
      <c r="H266" s="18">
        <v>177.54712984193401</v>
      </c>
      <c r="I266" s="18">
        <v>0</v>
      </c>
      <c r="J266" s="18">
        <v>177.54712984193401</v>
      </c>
      <c r="K266" s="18">
        <v>177.54712984193401</v>
      </c>
      <c r="L266" s="18">
        <v>0</v>
      </c>
      <c r="M266" s="18">
        <v>0</v>
      </c>
      <c r="N266" s="18">
        <v>0</v>
      </c>
      <c r="O266" s="18">
        <v>0</v>
      </c>
    </row>
    <row r="267" spans="1:239" s="2" customFormat="1" x14ac:dyDescent="0.3">
      <c r="A267" s="12"/>
      <c r="B267" s="26" t="s">
        <v>712</v>
      </c>
      <c r="C267" s="17" t="s">
        <v>713</v>
      </c>
      <c r="D267" s="69" t="s">
        <v>712</v>
      </c>
      <c r="E267" s="70" t="s">
        <v>714</v>
      </c>
      <c r="F267" s="18">
        <v>3.8081014971654801</v>
      </c>
      <c r="G267" s="18">
        <v>3.1943736995180001</v>
      </c>
      <c r="H267" s="18">
        <v>0.61372779764748098</v>
      </c>
      <c r="I267" s="18">
        <v>0</v>
      </c>
      <c r="J267" s="18">
        <v>0.61372779764748098</v>
      </c>
      <c r="K267" s="18">
        <v>0.61372779764748098</v>
      </c>
      <c r="L267" s="18">
        <v>0</v>
      </c>
      <c r="M267" s="18">
        <v>0</v>
      </c>
      <c r="N267" s="18">
        <v>0</v>
      </c>
      <c r="O267" s="18">
        <v>0</v>
      </c>
    </row>
    <row r="268" spans="1:239" s="2" customFormat="1" ht="12" thickBot="1" x14ac:dyDescent="0.35">
      <c r="A268" s="12"/>
      <c r="B268" s="26" t="s">
        <v>715</v>
      </c>
      <c r="C268" s="17" t="s">
        <v>716</v>
      </c>
      <c r="D268" s="69" t="s">
        <v>715</v>
      </c>
      <c r="E268" s="70" t="s">
        <v>717</v>
      </c>
      <c r="F268" s="18">
        <v>3.5419204933312001</v>
      </c>
      <c r="G268" s="18">
        <v>1.0537820697171201</v>
      </c>
      <c r="H268" s="18">
        <v>2.48813842361408</v>
      </c>
      <c r="I268" s="18">
        <v>0</v>
      </c>
      <c r="J268" s="18">
        <v>2.48813842361408</v>
      </c>
      <c r="K268" s="18">
        <v>2.48813842361408</v>
      </c>
      <c r="L268" s="18">
        <v>0</v>
      </c>
      <c r="M268" s="18">
        <v>0</v>
      </c>
      <c r="N268" s="18">
        <v>0</v>
      </c>
      <c r="O268" s="18">
        <v>0</v>
      </c>
    </row>
    <row r="269" spans="1:239" s="24" customFormat="1" ht="20.399999999999999" x14ac:dyDescent="0.3">
      <c r="A269" s="22"/>
      <c r="B269" s="27" t="s">
        <v>718</v>
      </c>
      <c r="C269" s="17" t="s">
        <v>719</v>
      </c>
      <c r="D269" s="69" t="s">
        <v>718</v>
      </c>
      <c r="E269" s="72" t="s">
        <v>194</v>
      </c>
      <c r="F269" s="18">
        <v>0</v>
      </c>
      <c r="G269" s="18" t="s">
        <v>34</v>
      </c>
      <c r="H269" s="18" t="s">
        <v>34</v>
      </c>
      <c r="I269" s="18" t="s">
        <v>34</v>
      </c>
      <c r="J269" s="18" t="s">
        <v>34</v>
      </c>
      <c r="K269" s="18" t="s">
        <v>34</v>
      </c>
      <c r="L269" s="18" t="s">
        <v>34</v>
      </c>
      <c r="M269" s="18">
        <v>0</v>
      </c>
      <c r="N269" s="18">
        <v>0</v>
      </c>
      <c r="O269" s="18">
        <v>0</v>
      </c>
    </row>
    <row r="270" spans="1:239" s="24" customFormat="1" ht="30.6" customHeight="1" x14ac:dyDescent="0.3">
      <c r="A270" s="22"/>
      <c r="B270" s="90" t="s">
        <v>195</v>
      </c>
      <c r="C270" s="92"/>
      <c r="D270" s="94" t="s">
        <v>196</v>
      </c>
      <c r="E270" s="73" t="s">
        <v>197</v>
      </c>
      <c r="F270" s="74">
        <f>SUM(F261:F268)</f>
        <v>10434.428564158641</v>
      </c>
      <c r="G270" s="74">
        <f t="shared" ref="G270:O270" si="27">SUM(G261:G268)</f>
        <v>6757.7554999530157</v>
      </c>
      <c r="H270" s="74">
        <f t="shared" si="27"/>
        <v>3673.1977725160505</v>
      </c>
      <c r="I270" s="74">
        <f t="shared" si="27"/>
        <v>251.51421686877509</v>
      </c>
      <c r="J270" s="74">
        <f t="shared" si="27"/>
        <v>3421.6835556472806</v>
      </c>
      <c r="K270" s="74">
        <f t="shared" si="27"/>
        <v>3861.878578384255</v>
      </c>
      <c r="L270" s="74">
        <f t="shared" si="27"/>
        <v>188.68080586819607</v>
      </c>
      <c r="M270" s="74">
        <f t="shared" si="27"/>
        <v>429.74679313307337</v>
      </c>
      <c r="N270" s="74">
        <f t="shared" si="27"/>
        <v>429.74679313307337</v>
      </c>
      <c r="O270" s="74">
        <f t="shared" si="27"/>
        <v>0</v>
      </c>
    </row>
    <row r="271" spans="1:239" s="24" customFormat="1" ht="31.2" thickBot="1" x14ac:dyDescent="0.35">
      <c r="A271" s="22"/>
      <c r="B271" s="91"/>
      <c r="C271" s="93"/>
      <c r="D271" s="95"/>
      <c r="E271" s="75" t="s">
        <v>720</v>
      </c>
      <c r="F271" s="74">
        <f>IF(COUNTA(F261:F269)&gt;0,IF(F269="c","c",SUM(F269:F270)),"")</f>
        <v>10434.428564158641</v>
      </c>
      <c r="G271" s="74" t="str">
        <f t="shared" ref="G271:O271" si="28">IF(COUNTA(G261:G269)&gt;0,IF(G269="c","c",SUM(G269:G270)),"")</f>
        <v>c</v>
      </c>
      <c r="H271" s="74" t="str">
        <f t="shared" si="28"/>
        <v>c</v>
      </c>
      <c r="I271" s="74" t="str">
        <f t="shared" si="28"/>
        <v>c</v>
      </c>
      <c r="J271" s="74" t="str">
        <f t="shared" si="28"/>
        <v>c</v>
      </c>
      <c r="K271" s="74" t="str">
        <f t="shared" si="28"/>
        <v>c</v>
      </c>
      <c r="L271" s="74" t="str">
        <f t="shared" si="28"/>
        <v>c</v>
      </c>
      <c r="M271" s="74">
        <f t="shared" si="28"/>
        <v>429.74679313307337</v>
      </c>
      <c r="N271" s="74">
        <f t="shared" si="28"/>
        <v>429.74679313307337</v>
      </c>
      <c r="O271" s="74">
        <f t="shared" si="28"/>
        <v>0</v>
      </c>
    </row>
    <row r="272" spans="1:239" s="2" customFormat="1" ht="12" thickBot="1" x14ac:dyDescent="0.35">
      <c r="A272" s="17"/>
      <c r="B272" s="25"/>
      <c r="C272" s="17"/>
      <c r="D272" s="76"/>
      <c r="E272" s="77" t="s">
        <v>199</v>
      </c>
      <c r="F272" s="78" t="str">
        <f t="shared" ref="F272:O272" si="29">IF(F269="c","",IF(AND(IF((COUNTIF(F261:F268,"c"))&gt;0,1,0)=1,F269=""),"Please provide Not Specified (Including Confidential)",""))</f>
        <v/>
      </c>
      <c r="G272" s="78" t="str">
        <f t="shared" si="29"/>
        <v/>
      </c>
      <c r="H272" s="78" t="str">
        <f t="shared" si="29"/>
        <v/>
      </c>
      <c r="I272" s="78" t="str">
        <f t="shared" si="29"/>
        <v/>
      </c>
      <c r="J272" s="78" t="str">
        <f t="shared" si="29"/>
        <v/>
      </c>
      <c r="K272" s="78" t="str">
        <f t="shared" si="29"/>
        <v/>
      </c>
      <c r="L272" s="78" t="str">
        <f t="shared" si="29"/>
        <v/>
      </c>
      <c r="M272" s="78" t="str">
        <f t="shared" si="29"/>
        <v/>
      </c>
      <c r="N272" s="78" t="str">
        <f t="shared" si="29"/>
        <v/>
      </c>
      <c r="O272" s="78" t="str">
        <f t="shared" si="29"/>
        <v/>
      </c>
    </row>
    <row r="273" spans="1:239" s="15" customFormat="1" ht="12" thickBot="1" x14ac:dyDescent="0.35">
      <c r="A273" s="12"/>
      <c r="B273" s="14"/>
      <c r="C273" s="17"/>
      <c r="D273" s="66"/>
      <c r="E273" s="67" t="s">
        <v>721</v>
      </c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s="2" customFormat="1" x14ac:dyDescent="0.3">
      <c r="A274" s="20"/>
      <c r="B274" s="26" t="s">
        <v>722</v>
      </c>
      <c r="C274" s="17" t="s">
        <v>723</v>
      </c>
      <c r="D274" s="69" t="s">
        <v>722</v>
      </c>
      <c r="E274" s="70" t="s">
        <v>724</v>
      </c>
      <c r="F274" s="18" t="s">
        <v>34</v>
      </c>
      <c r="G274" s="18" t="s">
        <v>34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 t="s">
        <v>34</v>
      </c>
      <c r="N274" s="18" t="s">
        <v>34</v>
      </c>
      <c r="O274" s="18" t="s">
        <v>34</v>
      </c>
    </row>
    <row r="275" spans="1:239" s="2" customFormat="1" x14ac:dyDescent="0.3">
      <c r="A275" s="12"/>
      <c r="B275" s="26" t="s">
        <v>725</v>
      </c>
      <c r="C275" s="17" t="s">
        <v>726</v>
      </c>
      <c r="D275" s="69" t="s">
        <v>725</v>
      </c>
      <c r="E275" s="70" t="s">
        <v>727</v>
      </c>
      <c r="F275" s="18">
        <v>55.086666607184199</v>
      </c>
      <c r="G275" s="18">
        <v>13.828072019215201</v>
      </c>
      <c r="H275" s="18">
        <v>41.258594587969</v>
      </c>
      <c r="I275" s="18">
        <v>3.4382076921099E-2</v>
      </c>
      <c r="J275" s="18">
        <v>41.224212511047902</v>
      </c>
      <c r="K275" s="18">
        <v>41.258594587969</v>
      </c>
      <c r="L275" s="18">
        <v>0</v>
      </c>
      <c r="M275" s="18">
        <v>0</v>
      </c>
      <c r="N275" s="18">
        <v>0</v>
      </c>
      <c r="O275" s="18">
        <v>0</v>
      </c>
    </row>
    <row r="276" spans="1:239" s="2" customFormat="1" x14ac:dyDescent="0.3">
      <c r="A276" s="12"/>
      <c r="B276" s="26" t="s">
        <v>728</v>
      </c>
      <c r="C276" s="17" t="s">
        <v>729</v>
      </c>
      <c r="D276" s="69" t="s">
        <v>728</v>
      </c>
      <c r="E276" s="70" t="s">
        <v>730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</row>
    <row r="277" spans="1:239" s="2" customFormat="1" x14ac:dyDescent="0.3">
      <c r="A277" s="12"/>
      <c r="B277" s="26" t="s">
        <v>731</v>
      </c>
      <c r="C277" s="17" t="s">
        <v>732</v>
      </c>
      <c r="D277" s="69" t="s">
        <v>731</v>
      </c>
      <c r="E277" s="70" t="s">
        <v>733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</row>
    <row r="278" spans="1:239" s="2" customFormat="1" x14ac:dyDescent="0.3">
      <c r="A278" s="12"/>
      <c r="B278" s="26" t="s">
        <v>734</v>
      </c>
      <c r="C278" s="17" t="s">
        <v>735</v>
      </c>
      <c r="D278" s="69" t="s">
        <v>734</v>
      </c>
      <c r="E278" s="70" t="s">
        <v>736</v>
      </c>
      <c r="F278" s="18">
        <v>6.189206032804E-3</v>
      </c>
      <c r="G278" s="18">
        <v>6.189206032804E-3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</row>
    <row r="279" spans="1:239" s="2" customFormat="1" x14ac:dyDescent="0.3">
      <c r="A279" s="12"/>
      <c r="B279" s="26" t="s">
        <v>737</v>
      </c>
      <c r="C279" s="17" t="s">
        <v>738</v>
      </c>
      <c r="D279" s="69" t="s">
        <v>737</v>
      </c>
      <c r="E279" s="70" t="s">
        <v>739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</row>
    <row r="280" spans="1:239" s="2" customFormat="1" x14ac:dyDescent="0.3">
      <c r="A280" s="12"/>
      <c r="B280" s="26" t="s">
        <v>740</v>
      </c>
      <c r="C280" s="17" t="s">
        <v>741</v>
      </c>
      <c r="D280" s="69" t="s">
        <v>740</v>
      </c>
      <c r="E280" s="70" t="s">
        <v>742</v>
      </c>
      <c r="F280" s="18">
        <v>0.192996</v>
      </c>
      <c r="G280" s="18">
        <v>0.192996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</row>
    <row r="281" spans="1:239" s="2" customFormat="1" x14ac:dyDescent="0.3">
      <c r="A281" s="12"/>
      <c r="B281" s="26" t="s">
        <v>743</v>
      </c>
      <c r="C281" s="17" t="s">
        <v>744</v>
      </c>
      <c r="D281" s="69" t="s">
        <v>743</v>
      </c>
      <c r="E281" s="70" t="s">
        <v>745</v>
      </c>
      <c r="F281" s="18" t="s">
        <v>34</v>
      </c>
      <c r="G281" s="18" t="s">
        <v>34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 t="s">
        <v>34</v>
      </c>
      <c r="N281" s="18" t="s">
        <v>34</v>
      </c>
      <c r="O281" s="18" t="s">
        <v>34</v>
      </c>
    </row>
    <row r="282" spans="1:239" s="2" customFormat="1" x14ac:dyDescent="0.3">
      <c r="A282" s="12"/>
      <c r="B282" s="26" t="s">
        <v>746</v>
      </c>
      <c r="C282" s="17" t="s">
        <v>747</v>
      </c>
      <c r="D282" s="69" t="s">
        <v>746</v>
      </c>
      <c r="E282" s="70" t="s">
        <v>748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</row>
    <row r="283" spans="1:239" s="2" customFormat="1" x14ac:dyDescent="0.3">
      <c r="A283" s="12"/>
      <c r="B283" s="26" t="s">
        <v>749</v>
      </c>
      <c r="C283" s="17" t="s">
        <v>750</v>
      </c>
      <c r="D283" s="69" t="s">
        <v>749</v>
      </c>
      <c r="E283" s="70" t="s">
        <v>751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</row>
    <row r="284" spans="1:239" s="2" customFormat="1" x14ac:dyDescent="0.3">
      <c r="A284" s="12"/>
      <c r="B284" s="26" t="s">
        <v>752</v>
      </c>
      <c r="C284" s="17" t="s">
        <v>753</v>
      </c>
      <c r="D284" s="69" t="s">
        <v>752</v>
      </c>
      <c r="E284" s="70" t="s">
        <v>754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</row>
    <row r="285" spans="1:239" s="2" customFormat="1" x14ac:dyDescent="0.3">
      <c r="A285" s="12"/>
      <c r="B285" s="26" t="s">
        <v>755</v>
      </c>
      <c r="C285" s="17" t="s">
        <v>756</v>
      </c>
      <c r="D285" s="69" t="s">
        <v>755</v>
      </c>
      <c r="E285" s="70" t="s">
        <v>757</v>
      </c>
      <c r="F285" s="18" t="s">
        <v>34</v>
      </c>
      <c r="G285" s="18" t="s">
        <v>34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 t="s">
        <v>34</v>
      </c>
      <c r="N285" s="18" t="s">
        <v>34</v>
      </c>
      <c r="O285" s="18" t="s">
        <v>34</v>
      </c>
    </row>
    <row r="286" spans="1:239" s="2" customFormat="1" x14ac:dyDescent="0.3">
      <c r="A286" s="12"/>
      <c r="B286" s="26" t="s">
        <v>758</v>
      </c>
      <c r="C286" s="17" t="s">
        <v>759</v>
      </c>
      <c r="D286" s="69" t="s">
        <v>758</v>
      </c>
      <c r="E286" s="70" t="s">
        <v>760</v>
      </c>
      <c r="F286" s="18">
        <v>26.0544706434872</v>
      </c>
      <c r="G286" s="18">
        <v>15.8166965207001</v>
      </c>
      <c r="H286" s="18">
        <v>10.2377741227871</v>
      </c>
      <c r="I286" s="18">
        <v>0</v>
      </c>
      <c r="J286" s="18">
        <v>10.2377741227871</v>
      </c>
      <c r="K286" s="18">
        <v>10.2377741227871</v>
      </c>
      <c r="L286" s="18">
        <v>0</v>
      </c>
      <c r="M286" s="18">
        <v>0</v>
      </c>
      <c r="N286" s="18">
        <v>0</v>
      </c>
      <c r="O286" s="18">
        <v>0</v>
      </c>
    </row>
    <row r="287" spans="1:239" s="2" customFormat="1" x14ac:dyDescent="0.3">
      <c r="A287" s="12"/>
      <c r="B287" s="26" t="s">
        <v>761</v>
      </c>
      <c r="C287" s="17" t="s">
        <v>762</v>
      </c>
      <c r="D287" s="69" t="s">
        <v>761</v>
      </c>
      <c r="E287" s="70" t="s">
        <v>763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</row>
    <row r="288" spans="1:239" s="2" customFormat="1" x14ac:dyDescent="0.3">
      <c r="A288" s="12"/>
      <c r="B288" s="26" t="s">
        <v>764</v>
      </c>
      <c r="C288" s="17" t="s">
        <v>765</v>
      </c>
      <c r="D288" s="69" t="s">
        <v>764</v>
      </c>
      <c r="E288" s="70" t="s">
        <v>766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</row>
    <row r="289" spans="1:15" s="2" customFormat="1" x14ac:dyDescent="0.3">
      <c r="A289" s="12"/>
      <c r="B289" s="26" t="s">
        <v>767</v>
      </c>
      <c r="C289" s="17" t="s">
        <v>768</v>
      </c>
      <c r="D289" s="69" t="s">
        <v>767</v>
      </c>
      <c r="E289" s="70" t="s">
        <v>769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</row>
    <row r="290" spans="1:15" s="2" customFormat="1" x14ac:dyDescent="0.3">
      <c r="A290" s="12"/>
      <c r="B290" s="26" t="s">
        <v>770</v>
      </c>
      <c r="C290" s="17" t="s">
        <v>771</v>
      </c>
      <c r="D290" s="69" t="s">
        <v>770</v>
      </c>
      <c r="E290" s="70" t="s">
        <v>772</v>
      </c>
      <c r="F290" s="18">
        <v>4.1616723224114098</v>
      </c>
      <c r="G290" s="18">
        <v>2.9203616254812901</v>
      </c>
      <c r="H290" s="18">
        <v>1.24131069693011</v>
      </c>
      <c r="I290" s="18">
        <v>0</v>
      </c>
      <c r="J290" s="18">
        <v>1.24131069693011</v>
      </c>
      <c r="K290" s="18">
        <v>1.24131069693011</v>
      </c>
      <c r="L290" s="18">
        <v>0</v>
      </c>
      <c r="M290" s="18">
        <v>0</v>
      </c>
      <c r="N290" s="18">
        <v>0</v>
      </c>
      <c r="O290" s="18">
        <v>0</v>
      </c>
    </row>
    <row r="291" spans="1:15" s="2" customFormat="1" x14ac:dyDescent="0.3">
      <c r="A291" s="12"/>
      <c r="B291" s="26" t="s">
        <v>773</v>
      </c>
      <c r="C291" s="17" t="s">
        <v>774</v>
      </c>
      <c r="D291" s="69" t="s">
        <v>773</v>
      </c>
      <c r="E291" s="70" t="s">
        <v>775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</row>
    <row r="292" spans="1:15" s="2" customFormat="1" x14ac:dyDescent="0.3">
      <c r="A292" s="12"/>
      <c r="B292" s="26" t="s">
        <v>776</v>
      </c>
      <c r="C292" s="17" t="s">
        <v>777</v>
      </c>
      <c r="D292" s="69" t="s">
        <v>776</v>
      </c>
      <c r="E292" s="70" t="s">
        <v>778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</row>
    <row r="293" spans="1:15" s="2" customFormat="1" x14ac:dyDescent="0.3">
      <c r="A293" s="12"/>
      <c r="B293" s="26" t="s">
        <v>779</v>
      </c>
      <c r="C293" s="17" t="s">
        <v>780</v>
      </c>
      <c r="D293" s="69" t="s">
        <v>779</v>
      </c>
      <c r="E293" s="70" t="s">
        <v>781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</row>
    <row r="294" spans="1:15" s="2" customFormat="1" x14ac:dyDescent="0.3">
      <c r="A294" s="12"/>
      <c r="B294" s="26" t="s">
        <v>782</v>
      </c>
      <c r="C294" s="17" t="s">
        <v>783</v>
      </c>
      <c r="D294" s="69" t="s">
        <v>782</v>
      </c>
      <c r="E294" s="70" t="s">
        <v>784</v>
      </c>
      <c r="F294" s="18">
        <v>3.5041514336429998E-2</v>
      </c>
      <c r="G294" s="18">
        <v>3.5041514336429998E-2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</row>
    <row r="295" spans="1:15" s="2" customFormat="1" x14ac:dyDescent="0.3">
      <c r="A295" s="12"/>
      <c r="B295" s="26" t="s">
        <v>785</v>
      </c>
      <c r="C295" s="17" t="s">
        <v>786</v>
      </c>
      <c r="D295" s="69" t="s">
        <v>785</v>
      </c>
      <c r="E295" s="70" t="s">
        <v>787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</row>
    <row r="296" spans="1:15" s="2" customFormat="1" x14ac:dyDescent="0.3">
      <c r="A296" s="12"/>
      <c r="B296" s="26" t="s">
        <v>788</v>
      </c>
      <c r="C296" s="17" t="s">
        <v>789</v>
      </c>
      <c r="D296" s="69" t="s">
        <v>788</v>
      </c>
      <c r="E296" s="70" t="s">
        <v>790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</row>
    <row r="297" spans="1:15" s="2" customFormat="1" x14ac:dyDescent="0.3">
      <c r="A297" s="12"/>
      <c r="B297" s="26" t="s">
        <v>791</v>
      </c>
      <c r="C297" s="17" t="s">
        <v>792</v>
      </c>
      <c r="D297" s="69" t="s">
        <v>791</v>
      </c>
      <c r="E297" s="70" t="s">
        <v>793</v>
      </c>
      <c r="F297" s="18">
        <v>4.3828426783622003</v>
      </c>
      <c r="G297" s="18" t="s">
        <v>34</v>
      </c>
      <c r="H297" s="18" t="s">
        <v>34</v>
      </c>
      <c r="I297" s="18" t="s">
        <v>34</v>
      </c>
      <c r="J297" s="18" t="s">
        <v>34</v>
      </c>
      <c r="K297" s="18" t="s">
        <v>34</v>
      </c>
      <c r="L297" s="18" t="s">
        <v>34</v>
      </c>
      <c r="M297" s="18">
        <v>0</v>
      </c>
      <c r="N297" s="18">
        <v>0</v>
      </c>
      <c r="O297" s="18">
        <v>0</v>
      </c>
    </row>
    <row r="298" spans="1:15" s="2" customFormat="1" x14ac:dyDescent="0.3">
      <c r="A298" s="12"/>
      <c r="B298" s="26" t="s">
        <v>794</v>
      </c>
      <c r="C298" s="17" t="s">
        <v>795</v>
      </c>
      <c r="D298" s="69" t="s">
        <v>794</v>
      </c>
      <c r="E298" s="70" t="s">
        <v>796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</row>
    <row r="299" spans="1:15" s="2" customFormat="1" ht="20.399999999999999" x14ac:dyDescent="0.3">
      <c r="A299" s="12"/>
      <c r="B299" s="26" t="s">
        <v>797</v>
      </c>
      <c r="C299" s="17" t="s">
        <v>798</v>
      </c>
      <c r="D299" s="69" t="s">
        <v>797</v>
      </c>
      <c r="E299" s="70" t="s">
        <v>799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</row>
    <row r="300" spans="1:15" s="2" customFormat="1" x14ac:dyDescent="0.3">
      <c r="A300" s="12"/>
      <c r="B300" s="26" t="s">
        <v>800</v>
      </c>
      <c r="C300" s="17" t="s">
        <v>801</v>
      </c>
      <c r="D300" s="69" t="s">
        <v>800</v>
      </c>
      <c r="E300" s="70" t="s">
        <v>802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</row>
    <row r="301" spans="1:15" s="2" customFormat="1" x14ac:dyDescent="0.3">
      <c r="A301" s="12"/>
      <c r="B301" s="26" t="s">
        <v>803</v>
      </c>
      <c r="C301" s="17" t="s">
        <v>804</v>
      </c>
      <c r="D301" s="69" t="s">
        <v>803</v>
      </c>
      <c r="E301" s="70" t="s">
        <v>805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</row>
    <row r="302" spans="1:15" s="2" customFormat="1" x14ac:dyDescent="0.3">
      <c r="A302" s="12"/>
      <c r="B302" s="26" t="s">
        <v>806</v>
      </c>
      <c r="C302" s="17" t="s">
        <v>807</v>
      </c>
      <c r="D302" s="69" t="s">
        <v>806</v>
      </c>
      <c r="E302" s="70" t="s">
        <v>808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</row>
    <row r="303" spans="1:15" s="2" customFormat="1" ht="20.399999999999999" x14ac:dyDescent="0.3">
      <c r="A303" s="12"/>
      <c r="B303" s="26" t="s">
        <v>809</v>
      </c>
      <c r="C303" s="17" t="s">
        <v>810</v>
      </c>
      <c r="D303" s="69" t="s">
        <v>809</v>
      </c>
      <c r="E303" s="70" t="s">
        <v>811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</row>
    <row r="304" spans="1:15" s="2" customFormat="1" x14ac:dyDescent="0.3">
      <c r="A304" s="12"/>
      <c r="B304" s="26" t="s">
        <v>812</v>
      </c>
      <c r="C304" s="17" t="s">
        <v>813</v>
      </c>
      <c r="D304" s="69" t="s">
        <v>812</v>
      </c>
      <c r="E304" s="70" t="s">
        <v>814</v>
      </c>
      <c r="F304" s="18">
        <v>4.8670412046500001E-2</v>
      </c>
      <c r="G304" s="18">
        <v>4.8670412046500001E-2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</row>
    <row r="305" spans="1:239" s="2" customFormat="1" ht="12" thickBot="1" x14ac:dyDescent="0.35">
      <c r="A305" s="12"/>
      <c r="B305" s="26" t="s">
        <v>815</v>
      </c>
      <c r="C305" s="17" t="s">
        <v>816</v>
      </c>
      <c r="D305" s="69" t="s">
        <v>815</v>
      </c>
      <c r="E305" s="70" t="s">
        <v>817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</row>
    <row r="306" spans="1:239" s="24" customFormat="1" ht="20.399999999999999" x14ac:dyDescent="0.3">
      <c r="A306" s="22"/>
      <c r="B306" s="27" t="s">
        <v>818</v>
      </c>
      <c r="C306" s="17" t="s">
        <v>819</v>
      </c>
      <c r="D306" s="69" t="s">
        <v>818</v>
      </c>
      <c r="E306" s="72" t="s">
        <v>194</v>
      </c>
      <c r="F306" s="18" t="s">
        <v>34</v>
      </c>
      <c r="G306" s="18" t="s">
        <v>34</v>
      </c>
      <c r="H306" s="18" t="s">
        <v>34</v>
      </c>
      <c r="I306" s="18" t="s">
        <v>34</v>
      </c>
      <c r="J306" s="18" t="s">
        <v>34</v>
      </c>
      <c r="K306" s="18" t="s">
        <v>34</v>
      </c>
      <c r="L306" s="18" t="s">
        <v>34</v>
      </c>
      <c r="M306" s="18" t="s">
        <v>34</v>
      </c>
      <c r="N306" s="18" t="s">
        <v>34</v>
      </c>
      <c r="O306" s="18" t="s">
        <v>34</v>
      </c>
    </row>
    <row r="307" spans="1:239" s="24" customFormat="1" ht="30.6" customHeight="1" x14ac:dyDescent="0.3">
      <c r="A307" s="22"/>
      <c r="B307" s="90" t="s">
        <v>195</v>
      </c>
      <c r="C307" s="92"/>
      <c r="D307" s="94" t="s">
        <v>196</v>
      </c>
      <c r="E307" s="73" t="s">
        <v>197</v>
      </c>
      <c r="F307" s="74">
        <f>SUM(F274:F305)</f>
        <v>89.968549383860733</v>
      </c>
      <c r="G307" s="74">
        <f t="shared" ref="G307:O307" si="30">SUM(G274:G305)</f>
        <v>32.848027297812322</v>
      </c>
      <c r="H307" s="74">
        <f t="shared" si="30"/>
        <v>52.737679407686208</v>
      </c>
      <c r="I307" s="74">
        <f t="shared" si="30"/>
        <v>3.4382076921099E-2</v>
      </c>
      <c r="J307" s="74">
        <f t="shared" si="30"/>
        <v>52.70329733076511</v>
      </c>
      <c r="K307" s="74">
        <f t="shared" si="30"/>
        <v>52.737679407686208</v>
      </c>
      <c r="L307" s="74">
        <f t="shared" si="30"/>
        <v>0</v>
      </c>
      <c r="M307" s="74">
        <f t="shared" si="30"/>
        <v>0</v>
      </c>
      <c r="N307" s="74">
        <f t="shared" si="30"/>
        <v>0</v>
      </c>
      <c r="O307" s="74">
        <f t="shared" si="30"/>
        <v>0</v>
      </c>
    </row>
    <row r="308" spans="1:239" s="24" customFormat="1" ht="41.4" thickBot="1" x14ac:dyDescent="0.35">
      <c r="A308" s="22"/>
      <c r="B308" s="91"/>
      <c r="C308" s="93"/>
      <c r="D308" s="95"/>
      <c r="E308" s="75" t="s">
        <v>820</v>
      </c>
      <c r="F308" s="74" t="str">
        <f>IF(COUNTA(F274:F306)&gt;0,IF(F306="c","c",SUM(F306:F307)),"")</f>
        <v>c</v>
      </c>
      <c r="G308" s="74" t="str">
        <f t="shared" ref="G308:O308" si="31">IF(COUNTA(G274:G306)&gt;0,IF(G306="c","c",SUM(G306:G307)),"")</f>
        <v>c</v>
      </c>
      <c r="H308" s="74" t="str">
        <f t="shared" si="31"/>
        <v>c</v>
      </c>
      <c r="I308" s="74" t="str">
        <f t="shared" si="31"/>
        <v>c</v>
      </c>
      <c r="J308" s="74" t="str">
        <f t="shared" si="31"/>
        <v>c</v>
      </c>
      <c r="K308" s="74" t="str">
        <f t="shared" si="31"/>
        <v>c</v>
      </c>
      <c r="L308" s="74" t="str">
        <f t="shared" si="31"/>
        <v>c</v>
      </c>
      <c r="M308" s="74" t="str">
        <f t="shared" si="31"/>
        <v>c</v>
      </c>
      <c r="N308" s="74" t="str">
        <f t="shared" si="31"/>
        <v>c</v>
      </c>
      <c r="O308" s="74" t="str">
        <f t="shared" si="31"/>
        <v>c</v>
      </c>
    </row>
    <row r="309" spans="1:239" s="2" customFormat="1" ht="12" thickBot="1" x14ac:dyDescent="0.35">
      <c r="A309" s="17"/>
      <c r="B309" s="25"/>
      <c r="C309" s="17"/>
      <c r="D309" s="76"/>
      <c r="E309" s="77" t="s">
        <v>199</v>
      </c>
      <c r="F309" s="78" t="str">
        <f>IF(F306="c","",IF(AND(IF((COUNTIF(F274:F305,"c"))&gt;0,1,0)=1,F306=""),"Please provide Not Specified (Including Confidential)",""))</f>
        <v/>
      </c>
      <c r="G309" s="78" t="str">
        <f t="shared" ref="G309:O309" si="32">IF(G306="c","",IF(AND(IF((COUNTIF(G274:G305,"c"))&gt;0,1,0)=1,G306=""),"Please provide Not Specified (Including Confidential)",""))</f>
        <v/>
      </c>
      <c r="H309" s="78" t="str">
        <f t="shared" si="32"/>
        <v/>
      </c>
      <c r="I309" s="78" t="str">
        <f t="shared" si="32"/>
        <v/>
      </c>
      <c r="J309" s="78" t="str">
        <f t="shared" si="32"/>
        <v/>
      </c>
      <c r="K309" s="78" t="str">
        <f t="shared" si="32"/>
        <v/>
      </c>
      <c r="L309" s="78" t="str">
        <f t="shared" si="32"/>
        <v/>
      </c>
      <c r="M309" s="78" t="str">
        <f t="shared" si="32"/>
        <v/>
      </c>
      <c r="N309" s="78" t="str">
        <f t="shared" si="32"/>
        <v/>
      </c>
      <c r="O309" s="78" t="str">
        <f t="shared" si="32"/>
        <v/>
      </c>
    </row>
    <row r="310" spans="1:239" s="15" customFormat="1" ht="12" thickBot="1" x14ac:dyDescent="0.35">
      <c r="A310" s="12"/>
      <c r="B310" s="14"/>
      <c r="C310" s="17"/>
      <c r="D310" s="66"/>
      <c r="E310" s="67" t="s">
        <v>821</v>
      </c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s="33" customFormat="1" ht="22.8" thickBot="1" x14ac:dyDescent="0.35">
      <c r="A311" s="32"/>
      <c r="B311" s="27" t="s">
        <v>822</v>
      </c>
      <c r="C311" s="17" t="s">
        <v>823</v>
      </c>
      <c r="D311" s="69" t="s">
        <v>824</v>
      </c>
      <c r="E311" s="72" t="s">
        <v>825</v>
      </c>
      <c r="F311" s="18">
        <v>36773.682921921085</v>
      </c>
      <c r="G311" s="18">
        <v>37001.12328186143</v>
      </c>
      <c r="H311" s="18">
        <v>431.09077123149194</v>
      </c>
      <c r="I311" s="18">
        <v>0.15799893293670017</v>
      </c>
      <c r="J311" s="18">
        <v>430.93277229857983</v>
      </c>
      <c r="K311" s="18">
        <v>431.09077125143534</v>
      </c>
      <c r="L311" s="18">
        <v>2.0041625248268247E-8</v>
      </c>
      <c r="M311" s="18">
        <v>16.210077196772332</v>
      </c>
      <c r="N311" s="18">
        <v>16.210077206769498</v>
      </c>
      <c r="O311" s="18">
        <v>1.0000121619668789E-8</v>
      </c>
    </row>
    <row r="312" spans="1:239" s="24" customFormat="1" ht="12" thickBot="1" x14ac:dyDescent="0.35">
      <c r="A312" s="34"/>
      <c r="B312" s="35"/>
      <c r="C312" s="36"/>
      <c r="D312" s="80"/>
      <c r="E312" s="77" t="s">
        <v>199</v>
      </c>
      <c r="F312" s="81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81" t="str">
        <f t="shared" si="33"/>
        <v/>
      </c>
      <c r="H312" s="81" t="str">
        <f t="shared" si="33"/>
        <v/>
      </c>
      <c r="I312" s="81" t="str">
        <f t="shared" si="33"/>
        <v/>
      </c>
      <c r="J312" s="81" t="str">
        <f t="shared" si="33"/>
        <v/>
      </c>
      <c r="K312" s="81" t="str">
        <f t="shared" si="33"/>
        <v/>
      </c>
      <c r="L312" s="81" t="str">
        <f t="shared" si="33"/>
        <v/>
      </c>
      <c r="M312" s="81" t="str">
        <f t="shared" si="33"/>
        <v/>
      </c>
      <c r="N312" s="81" t="str">
        <f t="shared" si="33"/>
        <v/>
      </c>
      <c r="O312" s="81" t="str">
        <f t="shared" si="33"/>
        <v/>
      </c>
    </row>
    <row r="313" spans="1:239" s="40" customFormat="1" ht="18" thickBot="1" x14ac:dyDescent="0.35">
      <c r="A313" s="37"/>
      <c r="B313" s="38"/>
      <c r="C313" s="36"/>
      <c r="D313" s="82"/>
      <c r="E313" s="67" t="s">
        <v>826</v>
      </c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</row>
    <row r="314" spans="1:239" s="40" customFormat="1" ht="20.399999999999999" customHeight="1" x14ac:dyDescent="0.3">
      <c r="A314" s="37"/>
      <c r="B314" s="96" t="s">
        <v>195</v>
      </c>
      <c r="C314" s="99"/>
      <c r="D314" s="94" t="s">
        <v>196</v>
      </c>
      <c r="E314" s="84" t="s">
        <v>821</v>
      </c>
      <c r="F314" s="74">
        <f>F311</f>
        <v>36773.682921921085</v>
      </c>
      <c r="G314" s="74">
        <f t="shared" ref="G314:O314" si="34">G311</f>
        <v>37001.12328186143</v>
      </c>
      <c r="H314" s="74">
        <f t="shared" si="34"/>
        <v>431.09077123149194</v>
      </c>
      <c r="I314" s="74">
        <f t="shared" si="34"/>
        <v>0.15799893293670017</v>
      </c>
      <c r="J314" s="74">
        <f t="shared" si="34"/>
        <v>430.93277229857983</v>
      </c>
      <c r="K314" s="74">
        <f t="shared" si="34"/>
        <v>431.09077125143534</v>
      </c>
      <c r="L314" s="74">
        <f t="shared" si="34"/>
        <v>2.0041625248268247E-8</v>
      </c>
      <c r="M314" s="74">
        <f t="shared" si="34"/>
        <v>16.210077196772332</v>
      </c>
      <c r="N314" s="74">
        <f t="shared" si="34"/>
        <v>16.210077206769498</v>
      </c>
      <c r="O314" s="74">
        <f t="shared" si="34"/>
        <v>1.0000121619668789E-8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</row>
    <row r="315" spans="1:239" s="24" customFormat="1" ht="30.6" x14ac:dyDescent="0.3">
      <c r="A315" s="22"/>
      <c r="B315" s="97"/>
      <c r="C315" s="99"/>
      <c r="D315" s="94"/>
      <c r="E315" s="73" t="s">
        <v>827</v>
      </c>
      <c r="F315" s="74">
        <f t="shared" ref="F315:O315" si="35">SUM(F10:F37,F38:F62,F68:F72,F78:F131,F137:F146,F152:F180,F186:F199,F205:F212,F218:F226,F232:F255,F261:F268,F274:F305)</f>
        <v>412273.58022585383</v>
      </c>
      <c r="G315" s="74">
        <f t="shared" si="35"/>
        <v>358157.55011709844</v>
      </c>
      <c r="H315" s="74">
        <f t="shared" si="35"/>
        <v>53457.498977583607</v>
      </c>
      <c r="I315" s="74">
        <f t="shared" si="35"/>
        <v>5945.2837375605031</v>
      </c>
      <c r="J315" s="74">
        <f t="shared" si="35"/>
        <v>47512.215240023128</v>
      </c>
      <c r="K315" s="74">
        <f t="shared" si="35"/>
        <v>67840.173857495596</v>
      </c>
      <c r="L315" s="74">
        <f t="shared" si="35"/>
        <v>14382.67487991196</v>
      </c>
      <c r="M315" s="74">
        <f t="shared" si="35"/>
        <v>30628.648255022086</v>
      </c>
      <c r="N315" s="74">
        <f t="shared" si="35"/>
        <v>31770.841089022088</v>
      </c>
      <c r="O315" s="74">
        <f t="shared" si="35"/>
        <v>1142.1928339999999</v>
      </c>
    </row>
    <row r="316" spans="1:239" s="24" customFormat="1" ht="31.2" thickBot="1" x14ac:dyDescent="0.35">
      <c r="A316" s="22"/>
      <c r="B316" s="98"/>
      <c r="C316" s="99"/>
      <c r="D316" s="94"/>
      <c r="E316" s="75" t="s">
        <v>828</v>
      </c>
      <c r="F316" s="74">
        <f t="shared" ref="F316:O316" si="36">IF(COUNTA(F10:F37,F38:F63,F68:F73,F78:F132,F137:F147,F152:F181,F186:F200,F205:F213,F218:F227,F232:F256,F261:F269,F274:F306,F311)&gt;0,SUM(F314:F315),"")</f>
        <v>449047.26314777491</v>
      </c>
      <c r="G316" s="74">
        <f t="shared" si="36"/>
        <v>395158.67339895986</v>
      </c>
      <c r="H316" s="74">
        <f t="shared" si="36"/>
        <v>53888.589748815102</v>
      </c>
      <c r="I316" s="74">
        <f t="shared" si="36"/>
        <v>5945.4417364934397</v>
      </c>
      <c r="J316" s="74">
        <f t="shared" si="36"/>
        <v>47943.148012321704</v>
      </c>
      <c r="K316" s="74">
        <f t="shared" si="36"/>
        <v>68271.264628747027</v>
      </c>
      <c r="L316" s="74">
        <f t="shared" si="36"/>
        <v>14382.674879932001</v>
      </c>
      <c r="M316" s="74">
        <f t="shared" si="36"/>
        <v>30644.858332218857</v>
      </c>
      <c r="N316" s="74">
        <f t="shared" si="36"/>
        <v>31787.051166228855</v>
      </c>
      <c r="O316" s="74">
        <f t="shared" si="36"/>
        <v>1142.1928340100001</v>
      </c>
    </row>
    <row r="317" spans="1:239" x14ac:dyDescent="0.2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39" s="2" customFormat="1" x14ac:dyDescent="0.3">
      <c r="A318" s="45"/>
      <c r="B318" s="46"/>
      <c r="D318" s="46" t="s">
        <v>829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39" s="2" customFormat="1" ht="14.4" x14ac:dyDescent="0.3">
      <c r="A319" s="5"/>
      <c r="B319" s="48"/>
      <c r="D319" s="49" t="s">
        <v>830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39" s="2" customFormat="1" ht="14.4" x14ac:dyDescent="0.3">
      <c r="A320" s="5"/>
      <c r="B320" s="48"/>
      <c r="D320" s="49" t="s">
        <v>831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3">
      <c r="A321" s="5"/>
      <c r="B321" s="50"/>
      <c r="D321" s="50" t="s">
        <v>832</v>
      </c>
      <c r="E321" s="50"/>
      <c r="F321" s="51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1:15" s="2" customFormat="1" x14ac:dyDescent="0.3">
      <c r="A322" s="5"/>
      <c r="B322" s="53"/>
      <c r="D322" s="53" t="s">
        <v>836</v>
      </c>
      <c r="E322" s="53"/>
      <c r="F322" s="51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1:15" s="2" customFormat="1" x14ac:dyDescent="0.3">
      <c r="A323" s="5"/>
      <c r="B323" s="53"/>
      <c r="C323" s="54"/>
      <c r="D323" s="53"/>
      <c r="E323" s="51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1:15" s="2" customFormat="1" x14ac:dyDescent="0.3">
      <c r="A324" s="5"/>
      <c r="B324" s="41"/>
      <c r="C324" s="54"/>
      <c r="D324" s="41"/>
      <c r="E324" s="51"/>
      <c r="F324" s="52"/>
      <c r="G324" s="52"/>
      <c r="H324" s="52"/>
      <c r="I324" s="52"/>
      <c r="J324" s="52"/>
      <c r="K324" s="52"/>
      <c r="L324" s="52"/>
      <c r="M324" s="52"/>
      <c r="N324" s="52"/>
      <c r="O324" s="52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2" priority="4" stopIfTrue="1">
      <formula>AND(F311&lt;&gt;F314,F314&lt;&gt;0)</formula>
    </cfRule>
  </conditionalFormatting>
  <conditionalFormatting sqref="F314:O314">
    <cfRule type="expression" dxfId="1" priority="3" stopIfTrue="1">
      <formula>AND(F311&lt;&gt;F314,F314&lt;&gt;0)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dcterms:created xsi:type="dcterms:W3CDTF">2021-09-23T08:20:49Z</dcterms:created>
  <dcterms:modified xsi:type="dcterms:W3CDTF">2021-09-28T07:19:33Z</dcterms:modified>
</cp:coreProperties>
</file>