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9" i="27" s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AS15" i="2"/>
  <c r="AS16" i="2"/>
  <c r="AS17" i="2"/>
  <c r="D18" i="2"/>
  <c r="E18" i="2"/>
  <c r="F18" i="2"/>
  <c r="G18" i="2"/>
  <c r="H18" i="2"/>
  <c r="I18" i="2"/>
  <c r="J18" i="2"/>
  <c r="K18" i="2"/>
  <c r="L18" i="2"/>
  <c r="M18" i="2"/>
  <c r="N18" i="2"/>
  <c r="O18" i="2"/>
  <c r="O19" i="19" s="1"/>
  <c r="P18" i="2"/>
  <c r="Q18" i="2"/>
  <c r="R18" i="2"/>
  <c r="S18" i="2"/>
  <c r="T18" i="2"/>
  <c r="U18" i="2"/>
  <c r="V18" i="2"/>
  <c r="W18" i="2"/>
  <c r="W19" i="19" s="1"/>
  <c r="X18" i="2"/>
  <c r="Y18" i="2"/>
  <c r="Z18" i="2"/>
  <c r="AA18" i="2"/>
  <c r="AB18" i="2"/>
  <c r="AC18" i="2"/>
  <c r="AD18" i="2"/>
  <c r="AE18" i="2"/>
  <c r="AE19" i="19" s="1"/>
  <c r="AF18" i="2"/>
  <c r="AG18" i="2"/>
  <c r="AH18" i="2"/>
  <c r="AI18" i="2"/>
  <c r="AJ18" i="2"/>
  <c r="AK18" i="2"/>
  <c r="AL18" i="2"/>
  <c r="AM18" i="2"/>
  <c r="AM19" i="19" s="1"/>
  <c r="AN18" i="2"/>
  <c r="AO18" i="2"/>
  <c r="AP18" i="2"/>
  <c r="AQ18" i="2"/>
  <c r="AR18" i="2"/>
  <c r="AS22" i="2"/>
  <c r="AS23" i="19" s="1"/>
  <c r="AS23" i="2"/>
  <c r="AS24" i="2"/>
  <c r="D25" i="2"/>
  <c r="AS25" i="2" s="1"/>
  <c r="AS26" i="19" s="1"/>
  <c r="E25" i="2"/>
  <c r="F25" i="2"/>
  <c r="G25" i="2"/>
  <c r="H25" i="2"/>
  <c r="I25" i="2"/>
  <c r="I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F32" i="2"/>
  <c r="G32" i="2"/>
  <c r="H32" i="2"/>
  <c r="I32" i="2"/>
  <c r="J32" i="2"/>
  <c r="J42" i="2" s="1"/>
  <c r="J43" i="19" s="1"/>
  <c r="K32" i="2"/>
  <c r="L32" i="2"/>
  <c r="L33" i="19" s="1"/>
  <c r="M32" i="2"/>
  <c r="N32" i="2"/>
  <c r="O32" i="2"/>
  <c r="P32" i="2"/>
  <c r="Q32" i="2"/>
  <c r="R32" i="2"/>
  <c r="R42" i="2" s="1"/>
  <c r="R43" i="19" s="1"/>
  <c r="S32" i="2"/>
  <c r="T32" i="2"/>
  <c r="T33" i="19" s="1"/>
  <c r="U32" i="2"/>
  <c r="V32" i="2"/>
  <c r="W32" i="2"/>
  <c r="X32" i="2"/>
  <c r="Y32" i="2"/>
  <c r="Z32" i="2"/>
  <c r="Z42" i="2" s="1"/>
  <c r="Z43" i="19" s="1"/>
  <c r="AA32" i="2"/>
  <c r="AB32" i="2"/>
  <c r="AB33" i="19" s="1"/>
  <c r="AC32" i="2"/>
  <c r="AD32" i="2"/>
  <c r="AE32" i="2"/>
  <c r="AF32" i="2"/>
  <c r="AG32" i="2"/>
  <c r="AH32" i="2"/>
  <c r="AH42" i="2" s="1"/>
  <c r="AH43" i="19" s="1"/>
  <c r="AI32" i="2"/>
  <c r="AJ32" i="2"/>
  <c r="AJ33" i="19" s="1"/>
  <c r="AK32" i="2"/>
  <c r="AL32" i="2"/>
  <c r="AM32" i="2"/>
  <c r="AN32" i="2"/>
  <c r="AO32" i="2"/>
  <c r="AP32" i="2"/>
  <c r="AP42" i="2" s="1"/>
  <c r="AP43" i="19" s="1"/>
  <c r="AQ32" i="2"/>
  <c r="AR32" i="2"/>
  <c r="AR33" i="19" s="1"/>
  <c r="AS32" i="2"/>
  <c r="AS36" i="2"/>
  <c r="AS37" i="2"/>
  <c r="AS38" i="2"/>
  <c r="D39" i="2"/>
  <c r="AS39" i="2" s="1"/>
  <c r="E39" i="2"/>
  <c r="F39" i="2"/>
  <c r="F42" i="2" s="1"/>
  <c r="F46" i="2" s="1"/>
  <c r="F47" i="19" s="1"/>
  <c r="G39" i="2"/>
  <c r="H39" i="2"/>
  <c r="I39" i="2"/>
  <c r="J39" i="2"/>
  <c r="K39" i="2"/>
  <c r="L39" i="2"/>
  <c r="M39" i="2"/>
  <c r="N39" i="2"/>
  <c r="N42" i="2" s="1"/>
  <c r="N46" i="2" s="1"/>
  <c r="N47" i="19" s="1"/>
  <c r="O39" i="2"/>
  <c r="P39" i="2"/>
  <c r="Q39" i="2"/>
  <c r="R39" i="2"/>
  <c r="S39" i="2"/>
  <c r="T39" i="2"/>
  <c r="U39" i="2"/>
  <c r="V39" i="2"/>
  <c r="V42" i="2" s="1"/>
  <c r="V46" i="2" s="1"/>
  <c r="V47" i="19" s="1"/>
  <c r="W39" i="2"/>
  <c r="X39" i="2"/>
  <c r="Y39" i="2"/>
  <c r="Z39" i="2"/>
  <c r="AA39" i="2"/>
  <c r="AB39" i="2"/>
  <c r="AC39" i="2"/>
  <c r="AD39" i="2"/>
  <c r="AD42" i="2" s="1"/>
  <c r="AD46" i="2" s="1"/>
  <c r="AD47" i="19" s="1"/>
  <c r="AE39" i="2"/>
  <c r="AF39" i="2"/>
  <c r="AG39" i="2"/>
  <c r="AH39" i="2"/>
  <c r="AI39" i="2"/>
  <c r="AJ39" i="2"/>
  <c r="AK39" i="2"/>
  <c r="AL39" i="2"/>
  <c r="AL42" i="2" s="1"/>
  <c r="AL46" i="2" s="1"/>
  <c r="AL47" i="19" s="1"/>
  <c r="AM39" i="2"/>
  <c r="AN39" i="2"/>
  <c r="AO39" i="2"/>
  <c r="AP39" i="2"/>
  <c r="AQ39" i="2"/>
  <c r="AR39" i="2"/>
  <c r="D42" i="2"/>
  <c r="H42" i="2"/>
  <c r="I42" i="2"/>
  <c r="K42" i="2"/>
  <c r="K43" i="19" s="1"/>
  <c r="L42" i="2"/>
  <c r="P42" i="2"/>
  <c r="Q42" i="2"/>
  <c r="S42" i="2"/>
  <c r="S43" i="19" s="1"/>
  <c r="T42" i="2"/>
  <c r="X42" i="2"/>
  <c r="Y42" i="2"/>
  <c r="AA42" i="2"/>
  <c r="AA43" i="19" s="1"/>
  <c r="AB42" i="2"/>
  <c r="AF42" i="2"/>
  <c r="AG42" i="2"/>
  <c r="AI42" i="2"/>
  <c r="AI43" i="19" s="1"/>
  <c r="AJ42" i="2"/>
  <c r="AN42" i="2"/>
  <c r="AO42" i="2"/>
  <c r="AQ42" i="2"/>
  <c r="AQ43" i="19" s="1"/>
  <c r="AR42" i="2"/>
  <c r="I46" i="2"/>
  <c r="I47" i="19" s="1"/>
  <c r="J46" i="2"/>
  <c r="J47" i="19" s="1"/>
  <c r="Q46" i="2"/>
  <c r="Q47" i="19" s="1"/>
  <c r="R46" i="2"/>
  <c r="R47" i="19" s="1"/>
  <c r="Y46" i="2"/>
  <c r="Y47" i="19" s="1"/>
  <c r="Z46" i="2"/>
  <c r="Z47" i="19" s="1"/>
  <c r="AG46" i="2"/>
  <c r="AG47" i="19" s="1"/>
  <c r="AH46" i="2"/>
  <c r="AH47" i="19" s="1"/>
  <c r="AO46" i="2"/>
  <c r="AO47" i="19" s="1"/>
  <c r="AP46" i="2"/>
  <c r="AP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F43" i="19"/>
  <c r="H43" i="19"/>
  <c r="I43" i="19"/>
  <c r="N43" i="19"/>
  <c r="P43" i="19"/>
  <c r="Q43" i="19"/>
  <c r="V43" i="19"/>
  <c r="X43" i="19"/>
  <c r="Y43" i="19"/>
  <c r="AD43" i="19"/>
  <c r="AF43" i="19"/>
  <c r="AG43" i="19"/>
  <c r="AL43" i="19"/>
  <c r="AN43" i="19"/>
  <c r="AO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I18" i="42"/>
  <c r="J18" i="42"/>
  <c r="J19" i="42" s="1"/>
  <c r="K18" i="42"/>
  <c r="K19" i="42" s="1"/>
  <c r="L18" i="42"/>
  <c r="L19" i="42" s="1"/>
  <c r="M18" i="42"/>
  <c r="N18" i="42"/>
  <c r="O18" i="42"/>
  <c r="Q18" i="42"/>
  <c r="R18" i="42"/>
  <c r="S18" i="42"/>
  <c r="T18" i="42"/>
  <c r="U18" i="42"/>
  <c r="V18" i="42"/>
  <c r="W18" i="42"/>
  <c r="Y18" i="42"/>
  <c r="Z18" i="42"/>
  <c r="AA18" i="42"/>
  <c r="AB18" i="42"/>
  <c r="AC18" i="42"/>
  <c r="AD18" i="42"/>
  <c r="AE18" i="42"/>
  <c r="AG18" i="42"/>
  <c r="AH18" i="42"/>
  <c r="AI18" i="42"/>
  <c r="AJ18" i="42"/>
  <c r="AK18" i="42"/>
  <c r="AL18" i="42"/>
  <c r="AM18" i="42"/>
  <c r="AO18" i="42"/>
  <c r="AP18" i="42"/>
  <c r="AQ18" i="42"/>
  <c r="AR18" i="42"/>
  <c r="E19" i="42"/>
  <c r="F19" i="42"/>
  <c r="I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I32" i="42"/>
  <c r="I33" i="42" s="1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H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H40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P42" i="42" s="1"/>
  <c r="Q39" i="42"/>
  <c r="Q42" i="42" s="1"/>
  <c r="Q47" i="42" s="1"/>
  <c r="R39" i="42"/>
  <c r="S39" i="42"/>
  <c r="T39" i="42"/>
  <c r="U39" i="42"/>
  <c r="V39" i="42"/>
  <c r="V42" i="42" s="1"/>
  <c r="V47" i="42" s="1"/>
  <c r="X39" i="42"/>
  <c r="X42" i="42" s="1"/>
  <c r="Y39" i="42"/>
  <c r="Y42" i="42" s="1"/>
  <c r="Z39" i="42"/>
  <c r="AA39" i="42"/>
  <c r="AB39" i="42"/>
  <c r="AC39" i="42"/>
  <c r="AD39" i="42"/>
  <c r="AD42" i="42" s="1"/>
  <c r="AD47" i="42" s="1"/>
  <c r="AF39" i="42"/>
  <c r="AF42" i="42" s="1"/>
  <c r="AG39" i="42"/>
  <c r="AG42" i="42" s="1"/>
  <c r="AH39" i="42"/>
  <c r="AI39" i="42"/>
  <c r="AJ39" i="42"/>
  <c r="AK39" i="42"/>
  <c r="AL39" i="42"/>
  <c r="AL42" i="42" s="1"/>
  <c r="AL47" i="42" s="1"/>
  <c r="AN39" i="42"/>
  <c r="AN42" i="42" s="1"/>
  <c r="AO39" i="42"/>
  <c r="AO42" i="42" s="1"/>
  <c r="AO47" i="42" s="1"/>
  <c r="AP39" i="42"/>
  <c r="AQ39" i="42"/>
  <c r="AR39" i="42"/>
  <c r="D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Y47" i="42"/>
  <c r="AG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N21" i="14" s="1"/>
  <c r="O18" i="14"/>
  <c r="M19" i="14"/>
  <c r="N19" i="14"/>
  <c r="N19" i="43" s="1"/>
  <c r="O19" i="14"/>
  <c r="M20" i="14"/>
  <c r="P22" i="28" s="1"/>
  <c r="N20" i="14"/>
  <c r="Q22" i="28" s="1"/>
  <c r="O20" i="14"/>
  <c r="D21" i="14"/>
  <c r="E21" i="14"/>
  <c r="F21" i="14"/>
  <c r="G21" i="14"/>
  <c r="G21" i="43" s="1"/>
  <c r="H21" i="14"/>
  <c r="I21" i="14"/>
  <c r="I23" i="28" s="1"/>
  <c r="J21" i="14"/>
  <c r="J23" i="28" s="1"/>
  <c r="K21" i="14"/>
  <c r="M23" i="28" s="1"/>
  <c r="L21" i="14"/>
  <c r="O21" i="14"/>
  <c r="M25" i="14"/>
  <c r="N25" i="14"/>
  <c r="O25" i="14"/>
  <c r="M26" i="14"/>
  <c r="N26" i="14"/>
  <c r="Q28" i="28" s="1"/>
  <c r="O26" i="14"/>
  <c r="M27" i="14"/>
  <c r="N27" i="14"/>
  <c r="O27" i="14"/>
  <c r="D28" i="14"/>
  <c r="E28" i="14"/>
  <c r="N28" i="14" s="1"/>
  <c r="F28" i="14"/>
  <c r="G28" i="14"/>
  <c r="H30" i="28" s="1"/>
  <c r="H28" i="14"/>
  <c r="I28" i="14"/>
  <c r="J28" i="14"/>
  <c r="K28" i="14"/>
  <c r="M30" i="28" s="1"/>
  <c r="L28" i="14"/>
  <c r="O28" i="14"/>
  <c r="M32" i="14"/>
  <c r="N32" i="14"/>
  <c r="O32" i="14"/>
  <c r="R34" i="28" s="1"/>
  <c r="M33" i="14"/>
  <c r="N33" i="14"/>
  <c r="O33" i="14"/>
  <c r="M34" i="14"/>
  <c r="N34" i="14"/>
  <c r="O34" i="14"/>
  <c r="D35" i="14"/>
  <c r="E35" i="14"/>
  <c r="E37" i="28" s="1"/>
  <c r="F35" i="14"/>
  <c r="G35" i="14"/>
  <c r="H35" i="14"/>
  <c r="H37" i="28" s="1"/>
  <c r="I35" i="14"/>
  <c r="J35" i="14"/>
  <c r="K35" i="14"/>
  <c r="L35" i="14"/>
  <c r="M35" i="14"/>
  <c r="N35" i="14"/>
  <c r="Q36" i="28" s="1"/>
  <c r="P16" i="28"/>
  <c r="Q16" i="28"/>
  <c r="R16" i="28"/>
  <c r="K20" i="28"/>
  <c r="O20" i="28"/>
  <c r="Q20" i="28"/>
  <c r="R20" i="28"/>
  <c r="K21" i="28"/>
  <c r="O21" i="28"/>
  <c r="P21" i="28"/>
  <c r="Q21" i="28"/>
  <c r="G22" i="28"/>
  <c r="K22" i="28"/>
  <c r="O22" i="28"/>
  <c r="R22" i="28"/>
  <c r="D23" i="28"/>
  <c r="E23" i="28"/>
  <c r="F23" i="28"/>
  <c r="K23" i="28"/>
  <c r="L23" i="28"/>
  <c r="N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I30" i="28"/>
  <c r="J30" i="28"/>
  <c r="K30" i="28"/>
  <c r="N30" i="28"/>
  <c r="O30" i="28"/>
  <c r="R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D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O20" i="43"/>
  <c r="D21" i="43"/>
  <c r="E21" i="43"/>
  <c r="F21" i="43"/>
  <c r="H21" i="43"/>
  <c r="I21" i="43"/>
  <c r="K21" i="43"/>
  <c r="L21" i="43"/>
  <c r="O23" i="28" l="1"/>
  <c r="AS39" i="42"/>
  <c r="AS40" i="19"/>
  <c r="M21" i="43"/>
  <c r="P23" i="28"/>
  <c r="X46" i="2"/>
  <c r="X47" i="19" s="1"/>
  <c r="X19" i="19"/>
  <c r="P46" i="2"/>
  <c r="P47" i="19" s="1"/>
  <c r="P19" i="19"/>
  <c r="H46" i="2"/>
  <c r="H47" i="19" s="1"/>
  <c r="H19" i="19"/>
  <c r="E42" i="42"/>
  <c r="E47" i="42" s="1"/>
  <c r="E48" i="42" s="1"/>
  <c r="AS18" i="2"/>
  <c r="Q23" i="28"/>
  <c r="N21" i="43"/>
  <c r="Q37" i="28"/>
  <c r="P37" i="28"/>
  <c r="AR46" i="2"/>
  <c r="AR47" i="19" s="1"/>
  <c r="AR43" i="19"/>
  <c r="AB46" i="2"/>
  <c r="AB47" i="19" s="1"/>
  <c r="AB43" i="19"/>
  <c r="L46" i="2"/>
  <c r="L47" i="19" s="1"/>
  <c r="L43" i="19"/>
  <c r="G21" i="28"/>
  <c r="AS24" i="19"/>
  <c r="P34" i="28"/>
  <c r="P35" i="28"/>
  <c r="AF46" i="2"/>
  <c r="AF47" i="19" s="1"/>
  <c r="AF19" i="19"/>
  <c r="Q30" i="28"/>
  <c r="H23" i="28"/>
  <c r="O19" i="43"/>
  <c r="R21" i="28"/>
  <c r="AS33" i="19"/>
  <c r="AS32" i="42"/>
  <c r="AK33" i="19"/>
  <c r="AK32" i="42"/>
  <c r="AK42" i="42" s="1"/>
  <c r="AK47" i="42" s="1"/>
  <c r="AK42" i="2"/>
  <c r="AC33" i="19"/>
  <c r="A4" i="2" s="1"/>
  <c r="AC32" i="42"/>
  <c r="AC42" i="2"/>
  <c r="U33" i="19"/>
  <c r="U32" i="42"/>
  <c r="U42" i="42" s="1"/>
  <c r="U47" i="42" s="1"/>
  <c r="U42" i="2"/>
  <c r="M33" i="19"/>
  <c r="M32" i="42"/>
  <c r="M42" i="42" s="1"/>
  <c r="M47" i="42" s="1"/>
  <c r="M42" i="2"/>
  <c r="E33" i="19"/>
  <c r="E32" i="42"/>
  <c r="E33" i="42" s="1"/>
  <c r="E42" i="2"/>
  <c r="AS19" i="2"/>
  <c r="AS20" i="19" s="1"/>
  <c r="AM42" i="2"/>
  <c r="AM40" i="19"/>
  <c r="AM39" i="42"/>
  <c r="AM42" i="42" s="1"/>
  <c r="AM47" i="42" s="1"/>
  <c r="AE42" i="2"/>
  <c r="AE40" i="19"/>
  <c r="AE39" i="42"/>
  <c r="AE42" i="42" s="1"/>
  <c r="AE47" i="42" s="1"/>
  <c r="W42" i="2"/>
  <c r="W40" i="19"/>
  <c r="W39" i="42"/>
  <c r="W42" i="42" s="1"/>
  <c r="W47" i="42" s="1"/>
  <c r="O42" i="2"/>
  <c r="O40" i="19"/>
  <c r="O39" i="42"/>
  <c r="O42" i="42" s="1"/>
  <c r="O47" i="42" s="1"/>
  <c r="G42" i="2"/>
  <c r="AS40" i="2"/>
  <c r="G40" i="19"/>
  <c r="G39" i="42"/>
  <c r="F40" i="42"/>
  <c r="F42" i="42"/>
  <c r="F47" i="42" s="1"/>
  <c r="F48" i="42" s="1"/>
  <c r="AC42" i="42"/>
  <c r="AC47" i="42" s="1"/>
  <c r="P27" i="28"/>
  <c r="F37" i="28"/>
  <c r="O35" i="14"/>
  <c r="AN46" i="2"/>
  <c r="AN47" i="19" s="1"/>
  <c r="AN19" i="19"/>
  <c r="L30" i="28"/>
  <c r="M28" i="14"/>
  <c r="P30" i="28" s="1"/>
  <c r="O21" i="43"/>
  <c r="R23" i="28"/>
  <c r="AN18" i="42"/>
  <c r="AN47" i="42" s="1"/>
  <c r="AF18" i="42"/>
  <c r="AF47" i="42" s="1"/>
  <c r="X18" i="42"/>
  <c r="X47" i="42" s="1"/>
  <c r="P18" i="42"/>
  <c r="P47" i="42" s="1"/>
  <c r="H18" i="42"/>
  <c r="H19" i="42" s="1"/>
  <c r="AJ46" i="2"/>
  <c r="AJ47" i="19" s="1"/>
  <c r="AJ43" i="19"/>
  <c r="T46" i="2"/>
  <c r="T47" i="19" s="1"/>
  <c r="T43" i="19"/>
  <c r="D46" i="2"/>
  <c r="D47" i="19" s="1"/>
  <c r="D43" i="19"/>
  <c r="AS42" i="2"/>
  <c r="J21" i="43"/>
  <c r="N20" i="43"/>
  <c r="N18" i="43"/>
  <c r="P20" i="28"/>
  <c r="E40" i="42"/>
  <c r="AQ46" i="2"/>
  <c r="AQ47" i="19" s="1"/>
  <c r="AI46" i="2"/>
  <c r="AI47" i="19" s="1"/>
  <c r="AA46" i="2"/>
  <c r="AA47" i="19" s="1"/>
  <c r="S46" i="2"/>
  <c r="S47" i="19" s="1"/>
  <c r="K46" i="2"/>
  <c r="K47" i="19" s="1"/>
  <c r="AS33" i="2"/>
  <c r="AS34" i="19" s="1"/>
  <c r="G20" i="28"/>
  <c r="I42" i="42"/>
  <c r="I47" i="42" s="1"/>
  <c r="I48" i="42" s="1"/>
  <c r="H42" i="42"/>
  <c r="H47" i="42" s="1"/>
  <c r="H48" i="42" s="1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G19" i="19"/>
  <c r="O46" i="2" l="1"/>
  <c r="O47" i="19" s="1"/>
  <c r="O43" i="19"/>
  <c r="AE46" i="2"/>
  <c r="AE47" i="19" s="1"/>
  <c r="AE43" i="19"/>
  <c r="AS19" i="19"/>
  <c r="G23" i="28"/>
  <c r="E8" i="27" s="1"/>
  <c r="AS18" i="42"/>
  <c r="AS43" i="19"/>
  <c r="AS46" i="2"/>
  <c r="AS47" i="19" s="1"/>
  <c r="AM46" i="2"/>
  <c r="AM47" i="19" s="1"/>
  <c r="AM43" i="19"/>
  <c r="R36" i="28"/>
  <c r="R37" i="28"/>
  <c r="A4" i="14" s="1"/>
  <c r="G40" i="42"/>
  <c r="G42" i="42"/>
  <c r="G47" i="42" s="1"/>
  <c r="G48" i="42" s="1"/>
  <c r="U46" i="2"/>
  <c r="U47" i="19" s="1"/>
  <c r="U43" i="19"/>
  <c r="AS42" i="42"/>
  <c r="AS47" i="42" s="1"/>
  <c r="A6" i="14"/>
  <c r="W46" i="2"/>
  <c r="W47" i="19" s="1"/>
  <c r="W43" i="19"/>
  <c r="M43" i="19"/>
  <c r="M46" i="2"/>
  <c r="M47" i="19" s="1"/>
  <c r="A3" i="14"/>
  <c r="AS47" i="2"/>
  <c r="AS41" i="19"/>
  <c r="E46" i="2"/>
  <c r="E47" i="19" s="1"/>
  <c r="A7" i="2" s="1"/>
  <c r="E43" i="19"/>
  <c r="A5" i="2" s="1"/>
  <c r="AK46" i="2"/>
  <c r="AK47" i="19" s="1"/>
  <c r="AK43" i="19"/>
  <c r="D33" i="42"/>
  <c r="D42" i="42"/>
  <c r="D47" i="42" s="1"/>
  <c r="D48" i="42" s="1"/>
  <c r="L33" i="42"/>
  <c r="L42" i="42"/>
  <c r="L47" i="42" s="1"/>
  <c r="L48" i="42" s="1"/>
  <c r="G46" i="2"/>
  <c r="G47" i="19" s="1"/>
  <c r="G43" i="19"/>
  <c r="AC46" i="2"/>
  <c r="AC47" i="19" s="1"/>
  <c r="AC43" i="19"/>
  <c r="AS48" i="19" l="1"/>
  <c r="E6" i="27" s="1"/>
  <c r="T16" i="28"/>
  <c r="E5" i="27"/>
  <c r="A3" i="2"/>
  <c r="A6" i="2" l="1"/>
</calcChain>
</file>

<file path=xl/sharedStrings.xml><?xml version="1.0" encoding="utf-8"?>
<sst xmlns="http://schemas.openxmlformats.org/spreadsheetml/2006/main" count="937" uniqueCount="382">
  <si>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</si>
  <si>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</si>
  <si>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</si>
  <si>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</si>
  <si>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</si>
  <si>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</si>
  <si>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</si>
  <si>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</si>
  <si>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</si>
  <si>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</si>
  <si>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</si>
  <si>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</si>
  <si>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</si>
  <si>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</si>
  <si>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</si>
  <si>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</si>
  <si>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</si>
  <si>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</si>
  <si>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</si>
  <si>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</si>
  <si>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</si>
  <si>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</si>
  <si>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</si>
  <si>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</si>
  <si>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</si>
  <si>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</si>
  <si>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</si>
  <si>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</si>
  <si>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</si>
  <si>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</si>
  <si>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</si>
  <si>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</si>
  <si>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</si>
  <si>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</si>
  <si>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</si>
  <si>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</si>
  <si>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</si>
  <si>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</si>
  <si>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</si>
  <si>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</si>
  <si>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</si>
  <si>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</si>
  <si>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</si>
  <si>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</si>
  <si>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</si>
  <si>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</si>
  <si>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</si>
  <si>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</si>
  <si>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</si>
  <si>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</si>
  <si>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</si>
  <si>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</si>
  <si>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</si>
  <si>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</si>
  <si>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</si>
  <si>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</si>
  <si>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</si>
  <si>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</si>
  <si>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</si>
  <si>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</si>
  <si>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</si>
  <si>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</si>
  <si>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</si>
  <si>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</si>
  <si>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</si>
  <si>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</si>
  <si>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</si>
  <si>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</si>
  <si>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</si>
  <si>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</si>
  <si>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</si>
  <si>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</si>
  <si>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</si>
  <si>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</si>
  <si>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</si>
  <si>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</si>
  <si>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</si>
  <si>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</si>
  <si>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</si>
  <si>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</si>
  <si>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</si>
  <si>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</si>
  <si>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</si>
  <si>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</si>
  <si>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</si>
  <si>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</si>
  <si>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</si>
  <si>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</si>
  <si>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</si>
  <si>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</si>
  <si>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</si>
  <si>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</si>
  <si>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</si>
  <si>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</si>
  <si>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</si>
  <si>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</si>
  <si>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</si>
  <si>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</si>
  <si>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</si>
  <si>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</si>
  <si>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</si>
  <si>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</si>
  <si>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</si>
  <si>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</si>
  <si>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</si>
  <si>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</si>
  <si>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</si>
  <si>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</si>
  <si>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</si>
  <si>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</si>
  <si>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</si>
  <si>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</si>
  <si>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</si>
  <si>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</si>
  <si>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</si>
  <si>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</si>
  <si>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</si>
  <si>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</si>
  <si>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</si>
  <si>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</si>
  <si>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</si>
  <si>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</si>
  <si>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</si>
  <si>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</si>
  <si>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</si>
  <si>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</si>
  <si>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</si>
  <si>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</si>
  <si>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</si>
  <si>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</si>
  <si>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</si>
  <si>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</si>
  <si>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</si>
  <si>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</si>
  <si>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</si>
  <si>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</si>
  <si>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</si>
  <si>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</si>
  <si>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</si>
  <si>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</si>
  <si>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</si>
  <si>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</si>
  <si>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</si>
  <si>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</si>
  <si>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</si>
  <si>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</si>
  <si>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</si>
  <si>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</si>
  <si>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</si>
  <si>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</si>
  <si>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</si>
  <si>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</si>
  <si>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</si>
  <si>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</si>
  <si>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</si>
  <si>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</si>
  <si>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</si>
  <si>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</si>
  <si>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</si>
  <si>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</si>
  <si>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</si>
  <si>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</si>
  <si>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</si>
  <si>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</si>
  <si>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</si>
  <si>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</si>
  <si>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</si>
  <si>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</si>
  <si>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</si>
  <si>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</si>
  <si>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</si>
  <si>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</si>
  <si>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</si>
  <si>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</si>
  <si>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</si>
  <si>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</si>
  <si>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</si>
  <si>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</si>
  <si>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</si>
  <si>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</si>
  <si>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</si>
  <si>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</si>
  <si>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</si>
  <si>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</si>
  <si>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</si>
  <si>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</si>
  <si>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</si>
  <si>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</si>
  <si>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</si>
  <si>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</si>
  <si>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</si>
  <si>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</si>
  <si>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</si>
  <si>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</si>
  <si>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</si>
  <si>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</si>
  <si>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</si>
  <si>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</si>
  <si>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</si>
  <si>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</si>
  <si>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</si>
  <si>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</si>
  <si>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</si>
  <si>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</si>
  <si>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</si>
  <si>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</si>
  <si>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</si>
  <si>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мая  2011 года </t>
  </si>
  <si>
    <t>Nominal or notional principal amounts outstanding at end-May 2011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</si>
  <si>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</si>
  <si>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</si>
  <si>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</si>
  <si>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</si>
  <si>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</si>
  <si>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</si>
  <si>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</si>
  <si>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</si>
  <si>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</si>
  <si>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</si>
  <si>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</si>
  <si>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</si>
  <si>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</si>
  <si>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</si>
  <si>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</si>
  <si>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</si>
  <si>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</si>
  <si>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</si>
  <si>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</si>
  <si>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</si>
  <si>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</si>
  <si>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</si>
  <si>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554</t>
  </si>
  <si>
    <t>ОАО КБ "СОЛИДАРНОСТЬ"</t>
  </si>
  <si>
    <t>САМАРСКАЯ ОБЛАСТЬ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</si>
  <si>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</si>
  <si>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</si>
  <si>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</si>
  <si>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</si>
  <si>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</si>
  <si>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</si>
  <si>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</si>
  <si>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</si>
  <si>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</si>
  <si>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</si>
  <si>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1293</t>
  </si>
  <si>
    <t>БАНК "НЕЙВА" ООО</t>
  </si>
  <si>
    <t>1326</t>
  </si>
  <si>
    <t>ОАО "АЛЬФА-БАНК"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</si>
  <si>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</si>
  <si>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</si>
  <si>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</si>
  <si>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</si>
  <si>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</si>
  <si>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</si>
  <si>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</si>
  <si>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</si>
  <si>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</si>
  <si>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</si>
  <si>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</si>
  <si>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</si>
  <si>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</si>
  <si>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</si>
  <si>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</si>
  <si>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</si>
  <si>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</si>
  <si>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</si>
  <si>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</si>
  <si>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</si>
  <si>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</si>
  <si>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</si>
  <si>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</si>
  <si>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</si>
  <si>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</si>
  <si>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</si>
  <si>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</si>
  <si>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</si>
  <si>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</si>
  <si>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</si>
  <si>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</si>
  <si>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</si>
  <si>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</si>
  <si>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</si>
  <si>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</si>
  <si>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</si>
  <si>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</si>
  <si>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</si>
  <si>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</si>
  <si>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</si>
  <si>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</si>
  <si>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</si>
  <si>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</si>
  <si>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</si>
  <si>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</si>
  <si>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</si>
  <si>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</si>
  <si>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</si>
  <si>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</si>
  <si>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</si>
  <si>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</si>
  <si>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</si>
  <si>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</si>
  <si>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</si>
  <si>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</si>
  <si>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</si>
  <si>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</si>
  <si>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</si>
  <si>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</si>
  <si>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</si>
  <si>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</si>
  <si>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</si>
  <si>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</si>
  <si>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</si>
  <si>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</si>
  <si>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</si>
  <si>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</si>
  <si>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</si>
  <si>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</si>
  <si>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</si>
  <si>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</si>
  <si>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2820</t>
  </si>
  <si>
    <t>ООО "АМТ БАНК"</t>
  </si>
  <si>
    <t>2879</t>
  </si>
  <si>
    <t>ОАО АКБ "АВАНГАРД"</t>
  </si>
  <si>
    <t>2948</t>
  </si>
  <si>
    <t>ОАО АКБ "СТЕЛЛА-БАНК"</t>
  </si>
  <si>
    <t>РОСТОВСКАЯ ОБЛАСТЬ</t>
  </si>
  <si>
    <t>2968</t>
  </si>
  <si>
    <t>КБ "ЕВРОТРАСТ" (ЗАО)</t>
  </si>
  <si>
    <t>2998</t>
  </si>
  <si>
    <t>ООО "БАРКЛАЙС БАНК"</t>
  </si>
  <si>
    <t>3001</t>
  </si>
  <si>
    <t>ОАО АКБ "ПРИМОРЬЕ"</t>
  </si>
  <si>
    <t>3073</t>
  </si>
  <si>
    <t>ОАО "РУСЬ-БАНК"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</si>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</sst>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228</v>
      </c>
    </row>
    <row r="12" spans="1:4">
      <c r="A12">
        <v>9</v>
      </c>
      <c r="B12" s="438" t="s">
        <v>229</v>
      </c>
      <c r="C12" s="439" t="s">
        <v>230</v>
      </c>
      <c r="D12" s="439" t="s">
        <v>218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211</v>
      </c>
    </row>
    <row r="15" spans="1:4">
      <c r="A15">
        <v>12</v>
      </c>
      <c r="B15" s="438" t="s">
        <v>236</v>
      </c>
      <c r="C15" s="439" t="s">
        <v>237</v>
      </c>
      <c r="D15" s="439" t="s">
        <v>228</v>
      </c>
    </row>
    <row r="16" spans="1:4">
      <c r="A16">
        <v>13</v>
      </c>
      <c r="B16" s="438" t="s">
        <v>238</v>
      </c>
      <c r="C16" s="439" t="s">
        <v>239</v>
      </c>
      <c r="D16" s="439" t="s">
        <v>228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228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218</v>
      </c>
    </row>
    <row r="24" spans="1:4">
      <c r="A24">
        <v>21</v>
      </c>
      <c r="B24" s="438" t="s">
        <v>254</v>
      </c>
      <c r="C24" s="439" t="s">
        <v>255</v>
      </c>
      <c r="D24" s="439" t="s">
        <v>211</v>
      </c>
    </row>
    <row r="25" spans="1:4">
      <c r="A25">
        <v>22</v>
      </c>
      <c r="B25" s="438" t="s">
        <v>256</v>
      </c>
      <c r="C25" s="439" t="s">
        <v>257</v>
      </c>
      <c r="D25" s="439" t="s">
        <v>233</v>
      </c>
    </row>
    <row r="26" spans="1:4">
      <c r="A26">
        <v>23</v>
      </c>
      <c r="B26" s="438" t="s">
        <v>258</v>
      </c>
      <c r="C26" s="439" t="s">
        <v>259</v>
      </c>
      <c r="D26" s="439" t="s">
        <v>218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233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314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325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314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218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end-May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29175.242012940023</v>
      </c>
      <c r="E18" s="315">
        <v>22237.05469429</v>
      </c>
      <c r="F18" s="315">
        <v>1029.9218651400001</v>
      </c>
      <c r="G18" s="315">
        <v>1968.9557362099999</v>
      </c>
      <c r="H18" s="315">
        <v>3259.0560601449997</v>
      </c>
      <c r="I18" s="315">
        <v>0</v>
      </c>
      <c r="J18" s="315">
        <v>1693.3123313900001</v>
      </c>
      <c r="K18" s="315">
        <v>149.75442419999996</v>
      </c>
      <c r="L18" s="316">
        <v>0</v>
      </c>
      <c r="M18" s="297">
        <f t="shared" ref="M18:O20" si="0">+SUM(D18,G18,J18)</f>
        <v>32837.510080540022</v>
      </c>
      <c r="N18" s="297">
        <f>+SUM(E18,H18,K18)</f>
        <v>25645.865178635002</v>
      </c>
      <c r="O18" s="297">
        <f>+SUM(F18,I18,L18)</f>
        <v>1029.9218651400001</v>
      </c>
    </row>
    <row r="19" spans="1:15" s="17" customFormat="1" ht="18" customHeight="1">
      <c r="A19" s="24"/>
      <c r="B19" s="51" t="s">
        <v>106</v>
      </c>
      <c r="C19" s="25"/>
      <c r="D19" s="315">
        <v>35440.185114734923</v>
      </c>
      <c r="E19" s="315">
        <v>15724.532159299999</v>
      </c>
      <c r="F19" s="315">
        <v>2239.1287226700001</v>
      </c>
      <c r="G19" s="315">
        <v>9891.8003030750024</v>
      </c>
      <c r="H19" s="315">
        <v>11833.102908320005</v>
      </c>
      <c r="I19" s="315">
        <v>0</v>
      </c>
      <c r="J19" s="315">
        <v>79.31134643</v>
      </c>
      <c r="K19" s="315">
        <v>104.43469646</v>
      </c>
      <c r="L19" s="316">
        <v>0</v>
      </c>
      <c r="M19" s="297">
        <f t="shared" si="0"/>
        <v>45411.296764239924</v>
      </c>
      <c r="N19" s="297">
        <f>+SUM(E19,H19,K19)</f>
        <v>27662.069764080003</v>
      </c>
      <c r="O19" s="297">
        <f>+SUM(F19,I19,L19)</f>
        <v>2239.1287226700001</v>
      </c>
    </row>
    <row r="20" spans="1:15" s="17" customFormat="1" ht="18" customHeight="1">
      <c r="A20" s="20"/>
      <c r="B20" s="51" t="s">
        <v>107</v>
      </c>
      <c r="C20" s="25"/>
      <c r="D20" s="315">
        <v>11284.831138605012</v>
      </c>
      <c r="E20" s="315">
        <v>6939.2425622399969</v>
      </c>
      <c r="F20" s="315">
        <v>2247.9226250000006</v>
      </c>
      <c r="G20" s="315">
        <v>9762.1650707699991</v>
      </c>
      <c r="H20" s="315">
        <v>724.99172166000085</v>
      </c>
      <c r="I20" s="315">
        <v>12.097759029999999</v>
      </c>
      <c r="J20" s="315">
        <v>4688.4581598299992</v>
      </c>
      <c r="K20" s="315">
        <v>1099.6158039499999</v>
      </c>
      <c r="L20" s="316">
        <v>15.170583690000001</v>
      </c>
      <c r="M20" s="297">
        <f t="shared" si="0"/>
        <v>25735.45436920501</v>
      </c>
      <c r="N20" s="297">
        <f t="shared" si="0"/>
        <v>8763.8500878499981</v>
      </c>
      <c r="O20" s="297">
        <f t="shared" si="0"/>
        <v>2275.1909677200006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75900.258266279969</v>
      </c>
      <c r="E21" s="296">
        <f t="shared" ref="E21:K21" si="1">+SUM(E18:E20)</f>
        <v>44900.829415829998</v>
      </c>
      <c r="F21" s="296">
        <f t="shared" si="1"/>
        <v>5516.9732128100004</v>
      </c>
      <c r="G21" s="296">
        <f t="shared" si="1"/>
        <v>21622.921110055002</v>
      </c>
      <c r="H21" s="296">
        <f t="shared" si="1"/>
        <v>15817.150690125005</v>
      </c>
      <c r="I21" s="296">
        <f>+SUM(I18:I20)</f>
        <v>12.097759029999999</v>
      </c>
      <c r="J21" s="296">
        <f>+SUM(J18:J20)</f>
        <v>6461.0818376499992</v>
      </c>
      <c r="K21" s="296">
        <f t="shared" si="1"/>
        <v>1353.8049246099999</v>
      </c>
      <c r="L21" s="313">
        <f>+SUM(L18:L20)</f>
        <v>15.170583690000001</v>
      </c>
      <c r="M21" s="314">
        <f>+SUM(M18:M20)</f>
        <v>103984.26121398495</v>
      </c>
      <c r="N21" s="296">
        <f>+SUM(N18:N20)</f>
        <v>62071.785030564999</v>
      </c>
      <c r="O21" s="296">
        <f>+SUM(O18:O20)</f>
        <v>5544.2415555300013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86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7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50420.138166670105</v>
      </c>
      <c r="E15" s="430">
        <f>OUT_1!E15</f>
        <v>5535.5187493400017</v>
      </c>
      <c r="F15" s="430">
        <f>OUT_1!F15</f>
        <v>49.744472990000006</v>
      </c>
      <c r="G15" s="430">
        <f>OUT_1!G15</f>
        <v>393.04817548</v>
      </c>
      <c r="H15" s="430">
        <f>OUT_1!H15</f>
        <v>1780.8385548600002</v>
      </c>
      <c r="I15" s="430">
        <f>OUT_1!I15</f>
        <v>1.3946722299999998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39.919345480000004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0.11019391999999999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46557.308196860045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83.389412769999993</v>
      </c>
      <c r="AS15" s="430">
        <f>OUT_1!AS15</f>
        <v>52442.218572380072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51349.830033159895</v>
      </c>
      <c r="E16" s="430">
        <f>OUT_1!E16</f>
        <v>11876.904620859987</v>
      </c>
      <c r="F16" s="430">
        <f>OUT_1!F16</f>
        <v>437.10966278000001</v>
      </c>
      <c r="G16" s="430">
        <f>OUT_1!G16</f>
        <v>580.34343700000011</v>
      </c>
      <c r="H16" s="430">
        <f>OUT_1!H16</f>
        <v>1624.1992575299998</v>
      </c>
      <c r="I16" s="430">
        <f>OUT_1!I16</f>
        <v>37.265193880000005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150.18710737000001</v>
      </c>
      <c r="P16" s="430">
        <f>OUT_1!P16</f>
        <v>0</v>
      </c>
      <c r="Q16" s="430">
        <f>OUT_1!Q16</f>
        <v>1.6718732600000001</v>
      </c>
      <c r="R16" s="430">
        <f>OUT_1!R16</f>
        <v>0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8.3754339999999997E-2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21.085079999999998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39691.154117839986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0.9903938000000001</v>
      </c>
      <c r="AR16" s="430">
        <f>OUT_1!AR16</f>
        <v>740.52603214000021</v>
      </c>
      <c r="AS16" s="430">
        <f>OUT_1!AS16</f>
        <v>53403.845996764932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16156.304581040004</v>
      </c>
      <c r="E17" s="430">
        <f>OUT_1!E17</f>
        <v>6193.4660205299924</v>
      </c>
      <c r="F17" s="430">
        <f>OUT_1!F17</f>
        <v>105.00152033999998</v>
      </c>
      <c r="G17" s="430">
        <f>OUT_1!G17</f>
        <v>424.70646820000002</v>
      </c>
      <c r="H17" s="430">
        <f>OUT_1!H17</f>
        <v>1751.1628075399999</v>
      </c>
      <c r="I17" s="430">
        <f>OUT_1!I17</f>
        <v>1.28042988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16286.467828389999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25.602995879999998</v>
      </c>
      <c r="AS17" s="430">
        <f>OUT_1!AS17</f>
        <v>20471.996325899996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117926.27278087001</v>
      </c>
      <c r="E18" s="430">
        <f>OUT_1!E18</f>
        <v>23605.889390729979</v>
      </c>
      <c r="F18" s="430">
        <f>OUT_1!F18</f>
        <v>591.85565611000004</v>
      </c>
      <c r="G18" s="430">
        <f>OUT_1!G18</f>
        <v>1398.0980806800001</v>
      </c>
      <c r="H18" s="430">
        <f>OUT_1!H18</f>
        <v>5156.2006199299994</v>
      </c>
      <c r="I18" s="430">
        <f>OUT_1!I18</f>
        <v>39.940295990000003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190.10645285000001</v>
      </c>
      <c r="P18" s="430">
        <f>OUT_1!P18</f>
        <v>0</v>
      </c>
      <c r="Q18" s="430">
        <f>OUT_1!Q18</f>
        <v>1.6718732600000001</v>
      </c>
      <c r="R18" s="430">
        <f>OUT_1!R18</f>
        <v>0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8.3754339999999997E-2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0.11019391999999999</v>
      </c>
      <c r="AE18" s="430">
        <f>OUT_1!AE18</f>
        <v>21.085079999999998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102534.93014309004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0.9903938000000001</v>
      </c>
      <c r="AR18" s="430">
        <f>OUT_1!AR18</f>
        <v>849.51844079000023</v>
      </c>
      <c r="AS18" s="430">
        <f>OUT_1!AS18</f>
        <v>126318.06089504501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117926.27278087001</v>
      </c>
      <c r="E19" s="436">
        <f t="shared" si="0"/>
        <v>23605.889390729979</v>
      </c>
      <c r="F19" s="436">
        <f t="shared" si="0"/>
        <v>591.85565611000004</v>
      </c>
      <c r="G19" s="436">
        <f t="shared" si="0"/>
        <v>1398.0980806800001</v>
      </c>
      <c r="H19" s="436">
        <f t="shared" si="0"/>
        <v>5156.2006199299994</v>
      </c>
      <c r="I19" s="436">
        <f t="shared" si="0"/>
        <v>39.940295990000003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4467.8057654799986</v>
      </c>
      <c r="E29" s="430">
        <f>OUT_1!E29</f>
        <v>767.00430819999997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5221.2135190299987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5228.0117963549983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16576.179326839992</v>
      </c>
      <c r="E30" s="430">
        <f>OUT_1!E30</f>
        <v>10191.623917939996</v>
      </c>
      <c r="F30" s="430">
        <f>OUT_1!F30</f>
        <v>1283.7545260299999</v>
      </c>
      <c r="G30" s="430">
        <f>OUT_1!G30</f>
        <v>2709.4938708199998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12578.319414289996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110.43536687</v>
      </c>
      <c r="AS30" s="430">
        <f>OUT_1!AS30</f>
        <v>21724.903211394991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10437.72540359999</v>
      </c>
      <c r="E31" s="430">
        <f>OUT_1!E31</f>
        <v>3588.8189610299992</v>
      </c>
      <c r="F31" s="430">
        <f>OUT_1!F31</f>
        <v>1667.4553339099996</v>
      </c>
      <c r="G31" s="430">
        <f>OUT_1!G31</f>
        <v>3201.3071751600014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2103.2022292000001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10499.254551449996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31481.710495919982</v>
      </c>
      <c r="E32" s="430">
        <f>OUT_1!E32</f>
        <v>14547.447187169995</v>
      </c>
      <c r="F32" s="430">
        <f>OUT_1!F32</f>
        <v>2951.2098599399997</v>
      </c>
      <c r="G32" s="430">
        <f>OUT_1!G32</f>
        <v>5910.8010459800007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19902.735162519995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110.43536687</v>
      </c>
      <c r="AS32" s="430">
        <f>OUT_1!AS32</f>
        <v>37452.169559199989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31481.710495919982</v>
      </c>
      <c r="E33" s="436">
        <f t="shared" si="1"/>
        <v>14547.447187169995</v>
      </c>
      <c r="F33" s="436">
        <f t="shared" si="1"/>
        <v>2951.2098599399997</v>
      </c>
      <c r="G33" s="436">
        <f t="shared" si="1"/>
        <v>5910.8010459800007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1811.0858076599995</v>
      </c>
      <c r="E36" s="430">
        <f>OUT_1!E36</f>
        <v>38.779225250000003</v>
      </c>
      <c r="F36" s="430">
        <f>OUT_1!F36</f>
        <v>56.672381669999993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1779.5960965799998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1843.0667555799996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183.74604289000001</v>
      </c>
      <c r="E37" s="430">
        <f>OUT_1!E37</f>
        <v>2.8397000000000001E-3</v>
      </c>
      <c r="F37" s="430">
        <f>OUT_1!F37</f>
        <v>0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128.75521636000002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183.74604289000004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5653.3669386599995</v>
      </c>
      <c r="E38" s="430">
        <f>OUT_1!E38</f>
        <v>199.98390581000001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5753.1382504699977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5803.244547469998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7648.1987892099987</v>
      </c>
      <c r="E39" s="430">
        <f>OUT_1!E39</f>
        <v>238.76597076000002</v>
      </c>
      <c r="F39" s="430">
        <f>OUT_1!F39</f>
        <v>56.672381669999993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7661.4895634099976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54.987986830000004</v>
      </c>
      <c r="AS39" s="430">
        <f>OUT_1!AS39</f>
        <v>7830.0573459399975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238.76597076000002</v>
      </c>
      <c r="F40" s="436">
        <f t="shared" si="2"/>
        <v>56.672381669999993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39129.909285129979</v>
      </c>
      <c r="E42" s="430">
        <f t="shared" si="3"/>
        <v>14786.213157929995</v>
      </c>
      <c r="F42" s="430">
        <f t="shared" si="3"/>
        <v>3007.8822416099997</v>
      </c>
      <c r="G42" s="430">
        <f t="shared" si="3"/>
        <v>5910.8010459800007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27564.224725929991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165.42335370000001</v>
      </c>
      <c r="AS42" s="430">
        <f t="shared" si="3"/>
        <v>45282.226905139985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157056.18206600001</v>
      </c>
      <c r="E47" s="431">
        <f t="shared" si="4"/>
        <v>38392.102548659976</v>
      </c>
      <c r="F47" s="431">
        <f t="shared" si="4"/>
        <v>3599.7378977199996</v>
      </c>
      <c r="G47" s="431">
        <f t="shared" si="4"/>
        <v>7308.8991266600005</v>
      </c>
      <c r="H47" s="431">
        <f t="shared" si="4"/>
        <v>5156.2006199299994</v>
      </c>
      <c r="I47" s="431">
        <f t="shared" si="4"/>
        <v>39.940295990000003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190.10645285000001</v>
      </c>
      <c r="P47" s="431">
        <f t="shared" si="4"/>
        <v>0</v>
      </c>
      <c r="Q47" s="431">
        <f t="shared" si="4"/>
        <v>1.6718732600000001</v>
      </c>
      <c r="R47" s="431">
        <f t="shared" si="4"/>
        <v>0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8.3754339999999997E-2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0.11019391999999999</v>
      </c>
      <c r="AE47" s="431">
        <f t="shared" si="4"/>
        <v>21.085079999999998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130099.15486902003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0.9903938000000001</v>
      </c>
      <c r="AR47" s="431">
        <f t="shared" si="4"/>
        <v>1014.9417944900002</v>
      </c>
      <c r="AS47" s="431">
        <f t="shared" si="4"/>
        <v>171600.287800185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157056.18206600001</v>
      </c>
      <c r="E48" s="390">
        <f t="shared" si="5"/>
        <v>38392.102548659976</v>
      </c>
      <c r="F48" s="390">
        <f t="shared" si="5"/>
        <v>3599.7378977199996</v>
      </c>
      <c r="G48" s="390">
        <f t="shared" si="5"/>
        <v>7308.8991266600005</v>
      </c>
      <c r="H48" s="390">
        <f t="shared" si="5"/>
        <v>5156.2006199299994</v>
      </c>
      <c r="I48" s="390">
        <f t="shared" si="5"/>
        <v>39.940295990000003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мая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29175.242012940023</v>
      </c>
      <c r="E18" s="430">
        <f>OUT_4!E18</f>
        <v>22237.05469429</v>
      </c>
      <c r="F18" s="430">
        <f>OUT_4!F18</f>
        <v>1029.9218651400001</v>
      </c>
      <c r="G18" s="430">
        <f>OUT_4!G18</f>
        <v>1968.9557362099999</v>
      </c>
      <c r="H18" s="430">
        <f>OUT_4!H18</f>
        <v>3259.0560601449997</v>
      </c>
      <c r="I18" s="430">
        <f>OUT_4!I18</f>
        <v>0</v>
      </c>
      <c r="J18" s="430">
        <f>OUT_4!J18</f>
        <v>1693.3123313900001</v>
      </c>
      <c r="K18" s="430">
        <f>OUT_4!K18</f>
        <v>149.75442419999996</v>
      </c>
      <c r="L18" s="430">
        <f>OUT_4!L18</f>
        <v>0</v>
      </c>
      <c r="M18" s="430">
        <f>OUT_4!M18</f>
        <v>32837.510080540022</v>
      </c>
      <c r="N18" s="430">
        <f>OUT_4!N18</f>
        <v>25645.865178635002</v>
      </c>
      <c r="O18" s="430">
        <f>OUT_4!O18</f>
        <v>1029.9218651400001</v>
      </c>
    </row>
    <row r="19" spans="1:16" s="376" customFormat="1" ht="15">
      <c r="A19" s="385"/>
      <c r="B19" s="444" t="s">
        <v>158</v>
      </c>
      <c r="C19" s="445"/>
      <c r="D19" s="430">
        <f>OUT_4!D19</f>
        <v>35440.185114734923</v>
      </c>
      <c r="E19" s="430">
        <f>OUT_4!E19</f>
        <v>15724.532159299999</v>
      </c>
      <c r="F19" s="430">
        <f>OUT_4!F19</f>
        <v>2239.1287226700001</v>
      </c>
      <c r="G19" s="430">
        <f>OUT_4!G19</f>
        <v>9891.8003030750024</v>
      </c>
      <c r="H19" s="430">
        <f>OUT_4!H19</f>
        <v>11833.102908320005</v>
      </c>
      <c r="I19" s="430">
        <f>OUT_4!I19</f>
        <v>0</v>
      </c>
      <c r="J19" s="430">
        <f>OUT_4!J19</f>
        <v>79.31134643</v>
      </c>
      <c r="K19" s="430">
        <f>OUT_4!K19</f>
        <v>104.43469646</v>
      </c>
      <c r="L19" s="430">
        <f>OUT_4!L19</f>
        <v>0</v>
      </c>
      <c r="M19" s="430">
        <f>OUT_4!M19</f>
        <v>45411.296764239924</v>
      </c>
      <c r="N19" s="430">
        <f>OUT_4!N19</f>
        <v>27662.069764080003</v>
      </c>
      <c r="O19" s="430">
        <f>OUT_4!O19</f>
        <v>2239.1287226700001</v>
      </c>
    </row>
    <row r="20" spans="1:16" s="376" customFormat="1" ht="15">
      <c r="A20" s="382"/>
      <c r="B20" s="386" t="s">
        <v>159</v>
      </c>
      <c r="C20" s="386"/>
      <c r="D20" s="430">
        <f>OUT_4!D20</f>
        <v>11284.831138605012</v>
      </c>
      <c r="E20" s="430">
        <f>OUT_4!E20</f>
        <v>6939.2425622399969</v>
      </c>
      <c r="F20" s="430">
        <f>OUT_4!F20</f>
        <v>2247.9226250000006</v>
      </c>
      <c r="G20" s="430">
        <f>OUT_4!G20</f>
        <v>9762.1650707699991</v>
      </c>
      <c r="H20" s="430">
        <f>OUT_4!H20</f>
        <v>724.99172166000085</v>
      </c>
      <c r="I20" s="430">
        <f>OUT_4!I20</f>
        <v>12.097759029999999</v>
      </c>
      <c r="J20" s="430">
        <f>OUT_4!J20</f>
        <v>4688.4581598299992</v>
      </c>
      <c r="K20" s="430">
        <f>OUT_4!K20</f>
        <v>1099.6158039499999</v>
      </c>
      <c r="L20" s="430">
        <f>OUT_4!L20</f>
        <v>15.170583690000001</v>
      </c>
      <c r="M20" s="430">
        <f>OUT_4!M20</f>
        <v>25735.45436920501</v>
      </c>
      <c r="N20" s="430">
        <f>OUT_4!N20</f>
        <v>8763.8500878499981</v>
      </c>
      <c r="O20" s="430">
        <f>OUT_4!O20</f>
        <v>2275.1909677200006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75900.258266279969</v>
      </c>
      <c r="E21" s="431">
        <f>OUT_4!E21</f>
        <v>44900.829415829998</v>
      </c>
      <c r="F21" s="431">
        <f>OUT_4!F21</f>
        <v>5516.9732128100004</v>
      </c>
      <c r="G21" s="431">
        <f>OUT_4!G21</f>
        <v>21622.921110055002</v>
      </c>
      <c r="H21" s="431">
        <f>OUT_4!H21</f>
        <v>15817.150690125005</v>
      </c>
      <c r="I21" s="431">
        <f>OUT_4!I21</f>
        <v>12.097759029999999</v>
      </c>
      <c r="J21" s="431">
        <f>OUT_4!J21</f>
        <v>6461.0818376499992</v>
      </c>
      <c r="K21" s="431">
        <f>OUT_4!K21</f>
        <v>1353.8049246099999</v>
      </c>
      <c r="L21" s="431">
        <f>OUT_4!L21</f>
        <v>15.170583690000001</v>
      </c>
      <c r="M21" s="431">
        <f>OUT_4!M21</f>
        <v>103984.26121398495</v>
      </c>
      <c r="N21" s="431">
        <f>OUT_4!N21</f>
        <v>62071.785030564999</v>
      </c>
      <c r="O21" s="431">
        <f>OUT_4!O21</f>
        <v>5544.2415555300013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86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50420.138166670105</v>
      </c>
      <c r="E15" s="227">
        <v>5535.5187493400017</v>
      </c>
      <c r="F15" s="225">
        <v>49.744472990000006</v>
      </c>
      <c r="G15" s="227">
        <v>393.04817548</v>
      </c>
      <c r="H15" s="227">
        <v>1780.8385548600002</v>
      </c>
      <c r="I15" s="227">
        <v>1.3946722299999998</v>
      </c>
      <c r="J15" s="227"/>
      <c r="K15" s="227"/>
      <c r="L15" s="227"/>
      <c r="M15" s="227"/>
      <c r="N15" s="227"/>
      <c r="O15" s="227">
        <v>39.919345480000004</v>
      </c>
      <c r="P15" s="227"/>
      <c r="Q15" s="227"/>
      <c r="R15" s="227"/>
      <c r="S15" s="227"/>
      <c r="T15" s="227"/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>
        <v>0.11019391999999999</v>
      </c>
      <c r="AE15" s="227"/>
      <c r="AF15" s="227"/>
      <c r="AG15" s="227"/>
      <c r="AH15" s="227"/>
      <c r="AI15" s="227"/>
      <c r="AJ15" s="227">
        <v>46557.308196860045</v>
      </c>
      <c r="AK15" s="227"/>
      <c r="AL15" s="227"/>
      <c r="AM15" s="227"/>
      <c r="AN15" s="227"/>
      <c r="AO15" s="227"/>
      <c r="AP15" s="227"/>
      <c r="AQ15" s="227"/>
      <c r="AR15" s="227">
        <v>83.389412769999993</v>
      </c>
      <c r="AS15" s="295">
        <f>SUM(D15:AR15)/2</f>
        <v>52442.218572380072</v>
      </c>
    </row>
    <row r="16" spans="1:62" s="23" customFormat="1" ht="18" customHeight="1">
      <c r="A16" s="26"/>
      <c r="B16" s="51" t="s">
        <v>106</v>
      </c>
      <c r="C16" s="328"/>
      <c r="D16" s="227">
        <v>51349.830033159895</v>
      </c>
      <c r="E16" s="227">
        <v>11876.904620859987</v>
      </c>
      <c r="F16" s="227">
        <v>437.10966278000001</v>
      </c>
      <c r="G16" s="227">
        <v>580.34343700000011</v>
      </c>
      <c r="H16" s="227">
        <v>1624.1992575299998</v>
      </c>
      <c r="I16" s="225">
        <v>37.265193880000005</v>
      </c>
      <c r="J16" s="227"/>
      <c r="K16" s="227"/>
      <c r="L16" s="227"/>
      <c r="M16" s="227"/>
      <c r="N16" s="227"/>
      <c r="O16" s="227">
        <v>150.18710737000001</v>
      </c>
      <c r="P16" s="227"/>
      <c r="Q16" s="227">
        <v>1.6718732600000001</v>
      </c>
      <c r="R16" s="227"/>
      <c r="S16" s="227"/>
      <c r="T16" s="227"/>
      <c r="U16" s="227"/>
      <c r="V16" s="227"/>
      <c r="W16" s="227"/>
      <c r="X16" s="227"/>
      <c r="Y16" s="227"/>
      <c r="Z16" s="227">
        <v>8.3754339999999997E-2</v>
      </c>
      <c r="AA16" s="227"/>
      <c r="AB16" s="227"/>
      <c r="AC16" s="227"/>
      <c r="AD16" s="227"/>
      <c r="AE16" s="227">
        <v>21.085079999999998</v>
      </c>
      <c r="AF16" s="227"/>
      <c r="AG16" s="227"/>
      <c r="AH16" s="227"/>
      <c r="AI16" s="227"/>
      <c r="AJ16" s="227">
        <v>39691.154117839986</v>
      </c>
      <c r="AK16" s="227"/>
      <c r="AL16" s="227">
        <v>296.34142957</v>
      </c>
      <c r="AM16" s="227"/>
      <c r="AN16" s="227"/>
      <c r="AO16" s="227"/>
      <c r="AP16" s="227"/>
      <c r="AQ16" s="227">
        <v>0.9903938000000001</v>
      </c>
      <c r="AR16" s="227">
        <v>740.52603214000021</v>
      </c>
      <c r="AS16" s="295">
        <f>SUM(D16:AR16)/2</f>
        <v>53403.845996764932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16156.304581040004</v>
      </c>
      <c r="E17" s="227">
        <v>6193.4660205299924</v>
      </c>
      <c r="F17" s="227">
        <v>105.00152033999998</v>
      </c>
      <c r="G17" s="227">
        <v>424.70646820000002</v>
      </c>
      <c r="H17" s="227">
        <v>1751.1628075399999</v>
      </c>
      <c r="I17" s="227">
        <v>1.28042988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16286.467828389999</v>
      </c>
      <c r="AK17" s="227"/>
      <c r="AL17" s="227"/>
      <c r="AM17" s="227"/>
      <c r="AN17" s="227"/>
      <c r="AO17" s="227"/>
      <c r="AP17" s="227"/>
      <c r="AQ17" s="227"/>
      <c r="AR17" s="227">
        <v>25.602995879999998</v>
      </c>
      <c r="AS17" s="295">
        <f>SUM(D17:AR17)/2</f>
        <v>20471.996325899996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117926.27278087001</v>
      </c>
      <c r="E18" s="295">
        <f t="shared" si="0"/>
        <v>23605.889390729979</v>
      </c>
      <c r="F18" s="295">
        <f t="shared" si="0"/>
        <v>591.85565611000004</v>
      </c>
      <c r="G18" s="295">
        <f t="shared" si="0"/>
        <v>1398.0980806800001</v>
      </c>
      <c r="H18" s="295">
        <f t="shared" si="0"/>
        <v>5156.2006199299994</v>
      </c>
      <c r="I18" s="295">
        <f t="shared" si="0"/>
        <v>39.940295990000003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190.10645285000001</v>
      </c>
      <c r="P18" s="295">
        <f t="shared" si="0"/>
        <v>0</v>
      </c>
      <c r="Q18" s="295">
        <f t="shared" si="0"/>
        <v>1.6718732600000001</v>
      </c>
      <c r="R18" s="295">
        <f t="shared" si="0"/>
        <v>0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8.3754339999999997E-2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0.11019391999999999</v>
      </c>
      <c r="AE18" s="295">
        <f t="shared" si="0"/>
        <v>21.085079999999998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102534.93014309004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0.9903938000000001</v>
      </c>
      <c r="AR18" s="295">
        <f t="shared" si="0"/>
        <v>849.51844079000023</v>
      </c>
      <c r="AS18" s="295">
        <f>SUM(D18:AR18)/2</f>
        <v>126318.06089504501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126318.06089504501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4467.8057654799986</v>
      </c>
      <c r="E29" s="227">
        <v>767.00430819999997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5221.2135190299987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5228.0117963549983</v>
      </c>
    </row>
    <row r="30" spans="1:62" s="17" customFormat="1" ht="18" customHeight="1">
      <c r="A30" s="24"/>
      <c r="B30" s="51" t="s">
        <v>106</v>
      </c>
      <c r="C30" s="25"/>
      <c r="D30" s="227">
        <v>16576.179326839992</v>
      </c>
      <c r="E30" s="227">
        <v>10191.623917939996</v>
      </c>
      <c r="F30" s="227">
        <v>1283.7545260299999</v>
      </c>
      <c r="G30" s="227">
        <v>2709.4938708199998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12578.319414289996</v>
      </c>
      <c r="AK30" s="227"/>
      <c r="AL30" s="227"/>
      <c r="AM30" s="227"/>
      <c r="AN30" s="227"/>
      <c r="AO30" s="227"/>
      <c r="AP30" s="227"/>
      <c r="AQ30" s="227"/>
      <c r="AR30" s="227">
        <v>110.43536687</v>
      </c>
      <c r="AS30" s="295">
        <f>SUM(D30:AR30)/2</f>
        <v>21724.903211394991</v>
      </c>
    </row>
    <row r="31" spans="1:62" s="17" customFormat="1" ht="18" customHeight="1">
      <c r="A31" s="20"/>
      <c r="B31" s="51" t="s">
        <v>107</v>
      </c>
      <c r="C31" s="25"/>
      <c r="D31" s="227">
        <v>10437.72540359999</v>
      </c>
      <c r="E31" s="227">
        <v>3588.8189610299992</v>
      </c>
      <c r="F31" s="227">
        <v>1667.4553339099996</v>
      </c>
      <c r="G31" s="227">
        <v>3201.3071751600014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2103.2022292000001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10499.254551449996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31481.710495919982</v>
      </c>
      <c r="E32" s="295">
        <f t="shared" si="2"/>
        <v>14547.447187169995</v>
      </c>
      <c r="F32" s="295">
        <f t="shared" si="2"/>
        <v>2951.2098599399997</v>
      </c>
      <c r="G32" s="295">
        <f t="shared" si="2"/>
        <v>5910.8010459800007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19902.735162519995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110.43536687</v>
      </c>
      <c r="AS32" s="295">
        <f>SUM(D32:AR32)/2</f>
        <v>37452.169559199989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37452.169559199989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1811.0858076599995</v>
      </c>
      <c r="E36" s="227">
        <v>38.779225250000003</v>
      </c>
      <c r="F36" s="227">
        <v>56.672381669999993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1779.5960965799998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1843.0667555799996</v>
      </c>
    </row>
    <row r="37" spans="1:62" s="17" customFormat="1" ht="18" customHeight="1">
      <c r="A37" s="24"/>
      <c r="B37" s="51" t="s">
        <v>106</v>
      </c>
      <c r="C37" s="25"/>
      <c r="D37" s="227">
        <v>183.74604289000001</v>
      </c>
      <c r="E37" s="227">
        <v>2.8397000000000001E-3</v>
      </c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128.75521636000002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183.74604289000004</v>
      </c>
    </row>
    <row r="38" spans="1:62" s="17" customFormat="1" ht="18" customHeight="1">
      <c r="A38" s="20"/>
      <c r="B38" s="51" t="s">
        <v>107</v>
      </c>
      <c r="C38" s="25"/>
      <c r="D38" s="227">
        <v>5653.3669386599995</v>
      </c>
      <c r="E38" s="227">
        <v>199.98390581000001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5753.1382504699977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5803.244547469998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7648.1987892099987</v>
      </c>
      <c r="E39" s="295">
        <f t="shared" si="3"/>
        <v>238.76597076000002</v>
      </c>
      <c r="F39" s="295">
        <f t="shared" si="3"/>
        <v>56.672381669999993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7661.4895634099976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54.987986830000004</v>
      </c>
      <c r="AS39" s="295">
        <f>SUM(D39:AR39)/2</f>
        <v>7830.0573459399975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7830.0573459399975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39129.909285129979</v>
      </c>
      <c r="E42" s="295">
        <f>+SUM(E39,E32)</f>
        <v>14786.213157929995</v>
      </c>
      <c r="F42" s="295">
        <f>+SUM(F39,F32)</f>
        <v>3007.8822416099997</v>
      </c>
      <c r="G42" s="295">
        <f>+SUM(G39,G32)</f>
        <v>5910.8010459800007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27564.224725929991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165.42335370000001</v>
      </c>
      <c r="AS42" s="295">
        <f>SUM(D42:AR42)/2</f>
        <v>45282.226905139978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157056.18206600001</v>
      </c>
      <c r="E46" s="296">
        <f t="shared" si="5"/>
        <v>38392.102548659976</v>
      </c>
      <c r="F46" s="296">
        <f t="shared" si="5"/>
        <v>3599.7378977199996</v>
      </c>
      <c r="G46" s="296">
        <f t="shared" si="5"/>
        <v>7308.8991266600005</v>
      </c>
      <c r="H46" s="296">
        <f t="shared" si="5"/>
        <v>5156.2006199299994</v>
      </c>
      <c r="I46" s="296">
        <f t="shared" si="5"/>
        <v>39.940295990000003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190.10645285000001</v>
      </c>
      <c r="P46" s="296">
        <f t="shared" si="5"/>
        <v>0</v>
      </c>
      <c r="Q46" s="296">
        <f t="shared" si="5"/>
        <v>1.6718732600000001</v>
      </c>
      <c r="R46" s="296">
        <f t="shared" si="5"/>
        <v>0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8.3754339999999997E-2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0.11019391999999999</v>
      </c>
      <c r="AE46" s="296">
        <f t="shared" si="5"/>
        <v>21.085079999999998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130099.15486902003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0.9903938000000001</v>
      </c>
      <c r="AR46" s="296">
        <f t="shared" si="5"/>
        <v>1014.9417944900002</v>
      </c>
      <c r="AS46" s="296">
        <f>+SUM(AS42,AS25,AS18,AS44)</f>
        <v>171600.28780018497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171600.287800185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2019-10-01T14:04:38Z</dcterms:created>
  <dcterms:modified xsi:type="dcterms:W3CDTF">2019-10-01T14:04:38Z</dcterms:modified>
  <cp:category/>
</cp:coreProperties>
</file>