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0" yWindow="0" windowWidth="38400" windowHeight="17835" tabRatio="889"/>
  </bookViews>
  <sheets>
    <sheet name="Компании и лицензии" sheetId="8" r:id="rId1"/>
    <sheet name="ОИП" sheetId="9" r:id="rId2"/>
    <sheet name="ОФП" sheetId="21" r:id="rId3"/>
    <sheet name="ОИС" sheetId="22" r:id="rId4"/>
    <sheet name="Обозначения и сокращения" sheetId="26" r:id="rId5"/>
    <sheet name="Методология" sheetId="24" r:id="rId6"/>
  </sheets>
  <definedNames>
    <definedName name="_xlnm._FilterDatabase" localSheetId="0" hidden="1">'Компании и лицензии'!#REF!</definedName>
    <definedName name="_xlnm._FilterDatabase" localSheetId="1" hidden="1">ОИП!#REF!</definedName>
    <definedName name="_xlnm._FilterDatabase" localSheetId="3" hidden="1">ОИС!#REF!</definedName>
    <definedName name="_xlnm._FilterDatabase" localSheetId="2" hidden="1">ОФП!#REF!</definedName>
  </definedNames>
  <calcPr calcId="162913"/>
</workbook>
</file>

<file path=xl/calcChain.xml><?xml version="1.0" encoding="utf-8"?>
<calcChain xmlns="http://schemas.openxmlformats.org/spreadsheetml/2006/main">
  <c r="D12" i="22" l="1"/>
  <c r="E12" i="22"/>
  <c r="F12" i="22"/>
  <c r="G12" i="22"/>
  <c r="H12" i="22"/>
  <c r="I12" i="22"/>
  <c r="J12" i="22"/>
  <c r="D23" i="9" l="1"/>
  <c r="D26" i="9"/>
  <c r="D19" i="9"/>
  <c r="J18" i="22" l="1"/>
  <c r="J15" i="22"/>
  <c r="J9" i="22"/>
  <c r="R22" i="8"/>
  <c r="Q22" i="8"/>
  <c r="S24" i="8"/>
  <c r="S22" i="8" s="1"/>
  <c r="S19" i="8"/>
  <c r="S17" i="8" s="1"/>
  <c r="S14" i="8"/>
  <c r="S12" i="8" s="1"/>
  <c r="S9" i="8"/>
  <c r="S7" i="8" s="1"/>
  <c r="J11" i="21"/>
  <c r="J7" i="21"/>
  <c r="J26" i="9" l="1"/>
  <c r="J23" i="9"/>
  <c r="J19" i="9"/>
  <c r="J11" i="9"/>
  <c r="J7" i="9"/>
  <c r="I18" i="22" l="1"/>
  <c r="I15" i="22"/>
  <c r="I9" i="22"/>
  <c r="I11" i="21" l="1"/>
  <c r="I7" i="21"/>
  <c r="I26" i="9" l="1"/>
  <c r="I23" i="9"/>
  <c r="I19" i="9"/>
  <c r="I11" i="9"/>
  <c r="I7" i="9"/>
  <c r="R24" i="8"/>
  <c r="R19" i="8"/>
  <c r="R14" i="8"/>
  <c r="R9" i="8"/>
  <c r="H15" i="22" l="1"/>
  <c r="H18" i="22" l="1"/>
  <c r="H9" i="22"/>
  <c r="H11" i="21"/>
  <c r="H7" i="21"/>
  <c r="G11" i="21" l="1"/>
  <c r="F11" i="21"/>
  <c r="E11" i="21"/>
  <c r="D11" i="21"/>
  <c r="D7" i="21"/>
  <c r="E7" i="21"/>
  <c r="F7" i="21"/>
  <c r="G7" i="21"/>
  <c r="H26" i="9" l="1"/>
  <c r="H23" i="9"/>
  <c r="H19" i="9"/>
  <c r="H7" i="9"/>
  <c r="H11" i="9"/>
  <c r="Q24" i="8" l="1"/>
  <c r="Q19" i="8" l="1"/>
  <c r="Q14" i="8" l="1"/>
  <c r="Q9" i="8"/>
  <c r="G9" i="22" l="1"/>
  <c r="G15" i="22" l="1"/>
  <c r="G18" i="22"/>
  <c r="G26" i="9" l="1"/>
  <c r="G23" i="9"/>
  <c r="G19" i="9"/>
  <c r="G11" i="9"/>
  <c r="G7" i="9"/>
  <c r="P24" i="8"/>
  <c r="P19" i="8"/>
  <c r="P14" i="8"/>
  <c r="P9" i="8"/>
  <c r="F9" i="22" l="1"/>
  <c r="E9" i="22"/>
  <c r="D9" i="22"/>
  <c r="F18" i="22" l="1"/>
  <c r="E18" i="22"/>
  <c r="D18" i="22"/>
  <c r="F15" i="22" l="1"/>
  <c r="F26" i="9"/>
  <c r="F23" i="9"/>
  <c r="F19" i="9"/>
  <c r="F11" i="9"/>
  <c r="F7" i="9"/>
  <c r="O14" i="8" l="1"/>
  <c r="O19" i="8"/>
  <c r="O24" i="8"/>
  <c r="E26" i="9" l="1"/>
  <c r="E11" i="9" l="1"/>
  <c r="D11" i="9" l="1"/>
  <c r="N24" i="8" l="1"/>
  <c r="F33" i="8"/>
  <c r="E33" i="8"/>
  <c r="M32" i="8"/>
  <c r="L32" i="8"/>
  <c r="K32" i="8"/>
  <c r="J32" i="8"/>
  <c r="I32" i="8"/>
  <c r="H32" i="8"/>
  <c r="G32" i="8"/>
  <c r="F32" i="8"/>
  <c r="E32" i="8"/>
  <c r="N19" i="8"/>
  <c r="N14" i="8"/>
  <c r="M24" i="8"/>
  <c r="L24" i="8"/>
  <c r="L22" i="8" s="1"/>
  <c r="M22" i="8" s="1"/>
  <c r="N22" i="8" s="1"/>
  <c r="O22" i="8" s="1"/>
  <c r="P22" i="8" s="1"/>
  <c r="K24" i="8"/>
  <c r="K33" i="8" s="1"/>
  <c r="J24" i="8"/>
  <c r="J33" i="8" s="1"/>
  <c r="I24" i="8"/>
  <c r="I33" i="8" s="1"/>
  <c r="H24" i="8"/>
  <c r="H33" i="8" s="1"/>
  <c r="G24" i="8"/>
  <c r="G33" i="8" s="1"/>
  <c r="F24" i="8"/>
  <c r="E24" i="8"/>
  <c r="D24" i="8"/>
  <c r="M19" i="8"/>
  <c r="L19" i="8"/>
  <c r="L17" i="8" s="1"/>
  <c r="M17" i="8" s="1"/>
  <c r="K19" i="8"/>
  <c r="J19" i="8"/>
  <c r="I19" i="8"/>
  <c r="H19" i="8"/>
  <c r="G19" i="8"/>
  <c r="F19" i="8"/>
  <c r="E19" i="8"/>
  <c r="D19" i="8"/>
  <c r="M14" i="8"/>
  <c r="L14" i="8"/>
  <c r="K14" i="8"/>
  <c r="J14" i="8"/>
  <c r="I14" i="8"/>
  <c r="H14" i="8"/>
  <c r="G14" i="8"/>
  <c r="F14" i="8"/>
  <c r="E14" i="8"/>
  <c r="D14" i="8"/>
  <c r="M9" i="8"/>
  <c r="L9" i="8"/>
  <c r="K9" i="8"/>
  <c r="J9" i="8"/>
  <c r="I9" i="8"/>
  <c r="H9" i="8"/>
  <c r="G9" i="8"/>
  <c r="F9" i="8"/>
  <c r="E9" i="8"/>
  <c r="D9" i="8"/>
  <c r="E12" i="8" l="1"/>
  <c r="F12" i="8" s="1"/>
  <c r="G12" i="8" s="1"/>
  <c r="H12" i="8" s="1"/>
  <c r="G31" i="8"/>
  <c r="F31" i="8"/>
  <c r="N17" i="8"/>
  <c r="O17" i="8" s="1"/>
  <c r="P17" i="8" s="1"/>
  <c r="Q17" i="8" s="1"/>
  <c r="R17" i="8" s="1"/>
  <c r="L33" i="8"/>
  <c r="M33" i="8"/>
  <c r="N33" i="8"/>
  <c r="H31" i="8"/>
  <c r="E7" i="8"/>
  <c r="F7" i="8" s="1"/>
  <c r="G7" i="8" s="1"/>
  <c r="H7" i="8" s="1"/>
  <c r="I7" i="8" s="1"/>
  <c r="J7" i="8" s="1"/>
  <c r="K7" i="8" s="1"/>
  <c r="L7" i="8" s="1"/>
  <c r="M7" i="8" s="1"/>
  <c r="E15" i="22"/>
  <c r="D15" i="22"/>
  <c r="N7" i="8" l="1"/>
  <c r="O7" i="8" s="1"/>
  <c r="P7" i="8" s="1"/>
  <c r="Q7" i="8" s="1"/>
  <c r="R7" i="8" s="1"/>
  <c r="N30" i="8"/>
  <c r="J30" i="8"/>
  <c r="I30" i="8"/>
  <c r="G30" i="8"/>
  <c r="E30" i="8"/>
  <c r="F30" i="8"/>
  <c r="K30" i="8"/>
  <c r="M30" i="8"/>
  <c r="H30" i="8"/>
  <c r="L30" i="8"/>
  <c r="I12" i="8"/>
  <c r="I31" i="8"/>
  <c r="E31" i="8"/>
  <c r="N32" i="8"/>
  <c r="E23" i="9"/>
  <c r="E19" i="9"/>
  <c r="E7" i="9"/>
  <c r="J12" i="8" l="1"/>
  <c r="J31" i="8"/>
  <c r="K12" i="8" l="1"/>
  <c r="K31" i="8"/>
  <c r="D7" i="9"/>
  <c r="L12" i="8" l="1"/>
  <c r="L31" i="8"/>
  <c r="M12" i="8" l="1"/>
  <c r="M31" i="8"/>
  <c r="N12" i="8" l="1"/>
  <c r="O12" i="8" s="1"/>
  <c r="P12" i="8" s="1"/>
  <c r="Q12" i="8" s="1"/>
  <c r="R12" i="8" s="1"/>
  <c r="N31" i="8"/>
  <c r="D15" i="9" l="1"/>
  <c r="E15" i="9"/>
  <c r="G15" i="9"/>
  <c r="F15" i="9"/>
  <c r="H15" i="9"/>
  <c r="I15" i="9"/>
  <c r="J15" i="9"/>
</calcChain>
</file>

<file path=xl/sharedStrings.xml><?xml version="1.0" encoding="utf-8"?>
<sst xmlns="http://schemas.openxmlformats.org/spreadsheetml/2006/main" count="213" uniqueCount="91">
  <si>
    <t>Единица измерения</t>
  </si>
  <si>
    <t>ед.</t>
  </si>
  <si>
    <t>Наименование показателя</t>
  </si>
  <si>
    <t>Компании и лицензии</t>
  </si>
  <si>
    <t>Операторы инвестиционных платформ</t>
  </si>
  <si>
    <t>Операторы финансовых платформ</t>
  </si>
  <si>
    <t>Операторы обмена цифровых финансовых активов</t>
  </si>
  <si>
    <t xml:space="preserve">     индивидуальные предприниматели</t>
  </si>
  <si>
    <t>шт.</t>
  </si>
  <si>
    <t>Количество зарегистрированных лиц, привлекающие инвестиции</t>
  </si>
  <si>
    <t>лиц</t>
  </si>
  <si>
    <t>Количество зарегистрированных инвесторов</t>
  </si>
  <si>
    <t>Количество активных инвесторов</t>
  </si>
  <si>
    <t>Количество активных лиц, привлекающие инвестиции</t>
  </si>
  <si>
    <t xml:space="preserve">     краудинвестинг</t>
  </si>
  <si>
    <t xml:space="preserve">     краудлендинг</t>
  </si>
  <si>
    <t xml:space="preserve">     физические лица</t>
  </si>
  <si>
    <t xml:space="preserve">     юридические лица</t>
  </si>
  <si>
    <t>Объем привлеченных денежных средств за квартал</t>
  </si>
  <si>
    <t>Объем заключенных финансовых сделок за квартал</t>
  </si>
  <si>
    <t>Количество активных финансовых организаций</t>
  </si>
  <si>
    <t xml:space="preserve">     цифровых прав</t>
  </si>
  <si>
    <t xml:space="preserve">   юридических лиц</t>
  </si>
  <si>
    <t xml:space="preserve">   физических лиц</t>
  </si>
  <si>
    <t>Количество зарегистрированных финансовых организаций</t>
  </si>
  <si>
    <t>Количество зарегистрированных эмитентов</t>
  </si>
  <si>
    <t>Количество активных эмитентов</t>
  </si>
  <si>
    <t xml:space="preserve">Операторы информационных систем, в которых осуществляется выпуск цифровых финансовых активов </t>
  </si>
  <si>
    <t xml:space="preserve">   банковские сделки</t>
  </si>
  <si>
    <t xml:space="preserve">   ценные бумаги</t>
  </si>
  <si>
    <t xml:space="preserve">   страхование</t>
  </si>
  <si>
    <t xml:space="preserve">   Финансовые организации</t>
  </si>
  <si>
    <t xml:space="preserve">   Эмитенты</t>
  </si>
  <si>
    <t>Количество активных потребителей финансовых услуг</t>
  </si>
  <si>
    <t>Количество зарегистрированных потребителей финансовых услуг</t>
  </si>
  <si>
    <t>Количество финансовых сделок за квартал</t>
  </si>
  <si>
    <t>млн руб.</t>
  </si>
  <si>
    <t>по заявлению организации</t>
  </si>
  <si>
    <t>в связи с нарушениями требований законодательства</t>
  </si>
  <si>
    <t>Данные на основе отчетности по форме 0420934</t>
  </si>
  <si>
    <t>Данные на основе отчетности по форме 0420723</t>
  </si>
  <si>
    <t>ОИП</t>
  </si>
  <si>
    <t>ОФП</t>
  </si>
  <si>
    <t>ОИС</t>
  </si>
  <si>
    <t>Оператор инвестиционной платформы</t>
  </si>
  <si>
    <t>Оператор информационной системы</t>
  </si>
  <si>
    <t>Оператор финансовой платформы</t>
  </si>
  <si>
    <t>Вступило в реестр Банка России за квартал</t>
  </si>
  <si>
    <t>Исключено из реестров Банка России за квартал</t>
  </si>
  <si>
    <t>Объем  привлеченных денежных средств субъектами МСП за квартал</t>
  </si>
  <si>
    <t>из них: субъектов МСП</t>
  </si>
  <si>
    <t>Данные на основе отчетности по форме 0420708, а также реестров ФНС</t>
  </si>
  <si>
    <t>Количество зарегистрированных пользователей по состоянию на конец отчетного квартала</t>
  </si>
  <si>
    <t>Количество обладателей цифровых финансовых активов и иных цифровых прав, по состоянию на конец отчетного квартала</t>
  </si>
  <si>
    <t>Количество активных пользователей по состоянию на конец отчетного квартала</t>
  </si>
  <si>
    <t>Количество цифровых прав, право распоряжения которыми ограничено или обременено, по состоянию на конец отчетного квартала</t>
  </si>
  <si>
    <t>Стоимость цифровых прав, право распоряжения которыми ограничено или обременено, по состоянию на конец отчетного квартала</t>
  </si>
  <si>
    <t>Количество договоров (сделок), заключенных в информационной системе, за отчетный квартал</t>
  </si>
  <si>
    <t>Стоимость договоров (сделок), заключенных в информационной системе, за отчетный квартал</t>
  </si>
  <si>
    <t>Субъекты МСП</t>
  </si>
  <si>
    <t>Субъекты малого и среднего предпринимательства</t>
  </si>
  <si>
    <t>Количество действующих выпусков цифровых финансовых активов и иных цифровых прав, размещенных в информационной системе, по состоянию на конец отчетного квартала</t>
  </si>
  <si>
    <t>Суммарная стоимость действующих выпусков цифровых финансовых активов и иных цифровых прав, размещенных в информационной системе, по состоянию на конец отчетного квартала</t>
  </si>
  <si>
    <t>Раздел (вкладка)</t>
  </si>
  <si>
    <t>Показатель</t>
  </si>
  <si>
    <t>Источник информации</t>
  </si>
  <si>
    <t>Количество ОИП</t>
  </si>
  <si>
    <t>Реестр участников финансового рынка 
(официальный сайт Банка России)</t>
  </si>
  <si>
    <t>Количество ОФП</t>
  </si>
  <si>
    <t>Количество ОИС</t>
  </si>
  <si>
    <t>Раздел 4 отчетности по форме 04020708, представляемой в соответствии с Указанием Банка России от от 21.09.2022 № 6243-У (далее - Указание № 6243-У).</t>
  </si>
  <si>
    <t>1) Раздел 5 отчетности по форме 04020708, представляемой в соответствии с Указанием № 6243-У.
2) Реестр субъектов МСП ФНС России.</t>
  </si>
  <si>
    <t>Раздел 3 отчетности по форме 04020708, представляемой в соответствии с Указанием № 6243-У.</t>
  </si>
  <si>
    <t>Раздел 2 отчетности по форме 04020708, представляемой в соответствии с Указанием № 6243-У.</t>
  </si>
  <si>
    <t>1) Раздел 2 отчетности по форме 04020708, представляемой в соответствии с Указанием № 6243-У.
2) Реестр субъектов МСП ФНС России.</t>
  </si>
  <si>
    <t>Раздел 4 отчетности по форме 04020934, представляемой в соответствии с Указанием № 6243-У.</t>
  </si>
  <si>
    <t>Раздел 2 отчетности по форме 04020934, представляемой в соответствии с Указанием № 6243-У.</t>
  </si>
  <si>
    <t>Раздел 3 отчетности по форме 04020934, представляемой в соответствии с Указанием № 6243-У.</t>
  </si>
  <si>
    <t>Количество выпусков цифровых финансовых активов и иных цифровых прав, размещенных в информационной системе, по состоянию на конец отчетного квартала</t>
  </si>
  <si>
    <t>Отчетность по форме 04020723, представляемая в соответствии с Указанием № 6243-У.</t>
  </si>
  <si>
    <t>Суммарная стоимость выпусков цифровых финансовых активов и иных цифровых прав, размещенных в информационной системе, по состоянию на конец отчетного квартала</t>
  </si>
  <si>
    <t xml:space="preserve">   приобретение при выпуске актива</t>
  </si>
  <si>
    <t xml:space="preserve">   продажа актива</t>
  </si>
  <si>
    <t>СТАТИСТИЧЕСКИЕ ПОКАЗАТЕЛИ</t>
  </si>
  <si>
    <t>ОПЕРАТОРОВ ИНВЕСТИЦИОННЫХ ПЛАТФОРМ</t>
  </si>
  <si>
    <t>ОПЕРАТОРОВ ФИНАНСОВЫХ ПЛАТФОРМ</t>
  </si>
  <si>
    <t>ОПЕРАТОРОВ ИНФОРМАЦИОННЫХ СИСТЕМ</t>
  </si>
  <si>
    <t>ПЛАТФОРМЕННЫХ СЕРВИСОВ</t>
  </si>
  <si>
    <t>Количество зарегистрированных лиц, привлекающих инвестиции</t>
  </si>
  <si>
    <t>Количество активных лиц, привлекающих инвестиции</t>
  </si>
  <si>
    <t>Данные за предыдущие отчетные периоды могут меняться ввиду сдачи скорректированной отчетности участниками рынка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</si>
</sst>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#,##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i/>
      <sz val="9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sz val="9"/>
      <color theme="0"/>
      <name val="Arial"/>
      <family val="2"/>
      <charset val="204"/>
    </font>
    <font>
      <i/>
      <sz val="9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26"/>
      <name val="Arial"/>
      <family val="2"/>
      <charset val="204"/>
    </font>
    <font>
      <b/>
      <sz val="24"/>
      <name val="Arial"/>
      <family val="2"/>
      <charset val="204"/>
    </font>
    <font>
      <b/>
      <sz val="9"/>
      <name val="Arial"/>
      <family val="2"/>
      <charset val="204"/>
    </font>
    <font>
      <b/>
      <sz val="9"/>
      <color theme="0"/>
      <name val="Arial"/>
      <family val="2"/>
      <charset val="204"/>
    </font>
    <font>
      <b/>
      <sz val="9"/>
      <color theme="0"/>
      <name val="Times New Roman"/>
      <family val="1"/>
      <charset val="204"/>
    </font>
    <font>
      <b/>
      <i/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8BB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</cellStyleXfs>
  <cellXfs count="78">
    <xf numFmtId="0" fontId="0" fillId="0" borderId="0" xfId="0"/>
    <xf numFmtId="0" fontId="3" fillId="0" borderId="1" xfId="0" applyFont="1" applyBorder="1" applyAlignment="1">
      <alignment horizontal="right" readingOrder="1"/>
    </xf>
    <xf numFmtId="0" fontId="3" fillId="0" borderId="1" xfId="0" applyFont="1" applyFill="1" applyBorder="1" applyAlignment="1">
      <alignment horizontal="right" vertical="center" readingOrder="1"/>
    </xf>
    <xf numFmtId="0" fontId="3" fillId="0" borderId="1" xfId="0" applyFont="1" applyFill="1" applyBorder="1" applyAlignment="1">
      <alignment horizontal="right" readingOrder="1"/>
    </xf>
    <xf numFmtId="0" fontId="4" fillId="0" borderId="1" xfId="0" applyFont="1" applyBorder="1" applyAlignment="1">
      <alignment horizontal="right" readingOrder="1"/>
    </xf>
    <xf numFmtId="0" fontId="6" fillId="0" borderId="1" xfId="0" applyFont="1" applyFill="1" applyBorder="1" applyAlignment="1">
      <alignment horizontal="left" vertical="center" wrapText="1" readingOrder="1"/>
    </xf>
    <xf numFmtId="0" fontId="5" fillId="0" borderId="1" xfId="0" applyFont="1" applyFill="1" applyBorder="1" applyAlignment="1">
      <alignment horizontal="center" vertical="center" readingOrder="1"/>
    </xf>
    <xf numFmtId="3" fontId="5" fillId="0" borderId="1" xfId="2" applyNumberFormat="1" applyFont="1" applyFill="1" applyBorder="1" applyAlignment="1">
      <alignment vertical="center" readingOrder="1"/>
    </xf>
    <xf numFmtId="0" fontId="6" fillId="0" borderId="1" xfId="0" applyFont="1" applyBorder="1" applyAlignment="1">
      <alignment horizontal="left" vertical="center" readingOrder="1"/>
    </xf>
    <xf numFmtId="165" fontId="5" fillId="0" borderId="1" xfId="2" applyNumberFormat="1" applyFont="1" applyFill="1" applyBorder="1" applyAlignment="1">
      <alignment vertical="center" readingOrder="1"/>
    </xf>
    <xf numFmtId="0" fontId="5" fillId="0" borderId="1" xfId="0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left" vertical="center" readingOrder="1"/>
    </xf>
    <xf numFmtId="0" fontId="5" fillId="0" borderId="1" xfId="0" applyFont="1" applyBorder="1" applyAlignment="1">
      <alignment horizontal="left" vertical="center" readingOrder="1"/>
    </xf>
    <xf numFmtId="3" fontId="6" fillId="0" borderId="1" xfId="2" applyNumberFormat="1" applyFont="1" applyFill="1" applyBorder="1" applyAlignment="1">
      <alignment vertical="center" readingOrder="1"/>
    </xf>
    <xf numFmtId="0" fontId="8" fillId="0" borderId="1" xfId="0" applyFont="1" applyFill="1" applyBorder="1" applyAlignment="1">
      <alignment horizontal="right" vertical="center" readingOrder="1"/>
    </xf>
    <xf numFmtId="0" fontId="8" fillId="0" borderId="1" xfId="0" applyFont="1" applyFill="1" applyBorder="1" applyAlignment="1">
      <alignment horizontal="center" vertical="center" readingOrder="1"/>
    </xf>
    <xf numFmtId="3" fontId="8" fillId="0" borderId="1" xfId="2" applyNumberFormat="1" applyFont="1" applyFill="1" applyBorder="1" applyAlignment="1">
      <alignment vertical="center" readingOrder="1"/>
    </xf>
    <xf numFmtId="0" fontId="5" fillId="0" borderId="0" xfId="0" applyFont="1" applyFill="1" applyAlignment="1">
      <alignment horizontal="right" vertical="center" readingOrder="1"/>
    </xf>
    <xf numFmtId="0" fontId="5" fillId="0" borderId="0" xfId="0" applyFont="1" applyAlignment="1">
      <alignment horizontal="right" vertical="center" readingOrder="1"/>
    </xf>
    <xf numFmtId="0" fontId="7" fillId="0" borderId="0" xfId="0" applyFont="1" applyFill="1" applyAlignment="1">
      <alignment horizontal="right" vertical="center" readingOrder="1"/>
    </xf>
    <xf numFmtId="0" fontId="5" fillId="0" borderId="0" xfId="0" applyFont="1" applyFill="1" applyAlignment="1">
      <alignment horizontal="left" vertical="center" readingOrder="1"/>
    </xf>
    <xf numFmtId="0" fontId="8" fillId="0" borderId="0" xfId="0" applyFont="1" applyAlignment="1">
      <alignment horizontal="right" readingOrder="1"/>
    </xf>
    <xf numFmtId="0" fontId="5" fillId="0" borderId="0" xfId="0" applyFont="1" applyFill="1" applyAlignment="1">
      <alignment horizontal="right" readingOrder="1"/>
    </xf>
    <xf numFmtId="0" fontId="5" fillId="0" borderId="0" xfId="0" applyFont="1" applyAlignment="1">
      <alignment horizontal="right" readingOrder="1"/>
    </xf>
    <xf numFmtId="0" fontId="5" fillId="0" borderId="0" xfId="0" applyFont="1" applyFill="1" applyAlignment="1">
      <alignment horizontal="left" vertical="center" wrapText="1" readingOrder="1"/>
    </xf>
    <xf numFmtId="0" fontId="6" fillId="0" borderId="0" xfId="0" applyFont="1" applyFill="1" applyBorder="1" applyAlignment="1">
      <alignment horizontal="left" vertical="center" wrapText="1" readingOrder="1"/>
    </xf>
    <xf numFmtId="0" fontId="5" fillId="0" borderId="0" xfId="0" applyFont="1" applyFill="1" applyBorder="1" applyAlignment="1">
      <alignment horizontal="center" vertical="center" readingOrder="1"/>
    </xf>
    <xf numFmtId="3" fontId="5" fillId="0" borderId="0" xfId="2" applyNumberFormat="1" applyFont="1" applyFill="1" applyBorder="1" applyAlignment="1">
      <alignment vertical="center" readingOrder="1"/>
    </xf>
    <xf numFmtId="0" fontId="8" fillId="0" borderId="0" xfId="0" applyFont="1" applyAlignment="1">
      <alignment horizontal="right" wrapText="1" readingOrder="1"/>
    </xf>
    <xf numFmtId="0" fontId="9" fillId="0" borderId="0" xfId="0" applyFont="1" applyFill="1" applyAlignment="1">
      <alignment horizontal="right" readingOrder="1"/>
    </xf>
    <xf numFmtId="0" fontId="9" fillId="0" borderId="0" xfId="0" applyFont="1" applyAlignment="1">
      <alignment horizontal="right" readingOrder="1"/>
    </xf>
    <xf numFmtId="0" fontId="10" fillId="0" borderId="0" xfId="0" applyFont="1" applyFill="1" applyAlignment="1">
      <alignment horizontal="right" readingOrder="1"/>
    </xf>
    <xf numFmtId="0" fontId="10" fillId="0" borderId="0" xfId="0" applyFont="1" applyAlignment="1">
      <alignment horizontal="right" readingOrder="1"/>
    </xf>
    <xf numFmtId="0" fontId="10" fillId="0" borderId="1" xfId="0" applyFont="1" applyBorder="1" applyAlignment="1">
      <alignment horizontal="left" readingOrder="1"/>
    </xf>
    <xf numFmtId="0" fontId="10" fillId="0" borderId="1" xfId="0" applyFont="1" applyBorder="1" applyAlignment="1">
      <alignment horizontal="center" readingOrder="1"/>
    </xf>
    <xf numFmtId="0" fontId="10" fillId="0" borderId="1" xfId="0" applyFont="1" applyBorder="1" applyAlignment="1">
      <alignment horizontal="right" readingOrder="1"/>
    </xf>
    <xf numFmtId="0" fontId="10" fillId="0" borderId="1" xfId="0" applyFont="1" applyFill="1" applyBorder="1" applyAlignment="1">
      <alignment horizontal="right" vertical="center" readingOrder="1"/>
    </xf>
    <xf numFmtId="0" fontId="3" fillId="0" borderId="1" xfId="0" applyFont="1" applyBorder="1" applyAlignment="1">
      <alignment horizontal="center" readingOrder="1"/>
    </xf>
    <xf numFmtId="0" fontId="11" fillId="0" borderId="0" xfId="0" applyFont="1" applyFill="1" applyAlignment="1">
      <alignment horizontal="right" readingOrder="1"/>
    </xf>
    <xf numFmtId="0" fontId="11" fillId="0" borderId="0" xfId="0" applyFont="1" applyFill="1" applyAlignment="1">
      <alignment horizontal="left" readingOrder="1"/>
    </xf>
    <xf numFmtId="0" fontId="11" fillId="0" borderId="0" xfId="0" applyFont="1" applyFill="1" applyAlignment="1">
      <alignment horizontal="right" vertical="center" readingOrder="1"/>
    </xf>
    <xf numFmtId="0" fontId="11" fillId="0" borderId="0" xfId="0" applyFont="1" applyAlignment="1">
      <alignment horizontal="right" readingOrder="1"/>
    </xf>
    <xf numFmtId="0" fontId="10" fillId="0" borderId="0" xfId="0" applyFont="1" applyFill="1" applyAlignment="1">
      <alignment horizontal="left" readingOrder="1"/>
    </xf>
    <xf numFmtId="0" fontId="10" fillId="0" borderId="0" xfId="0" applyFont="1" applyFill="1" applyAlignment="1">
      <alignment horizontal="right" vertical="center" readingOrder="1"/>
    </xf>
    <xf numFmtId="0" fontId="12" fillId="0" borderId="0" xfId="1" applyFont="1"/>
    <xf numFmtId="0" fontId="13" fillId="2" borderId="0" xfId="0" applyFont="1" applyFill="1" applyAlignment="1">
      <alignment vertical="center"/>
    </xf>
    <xf numFmtId="49" fontId="15" fillId="2" borderId="5" xfId="0" applyNumberFormat="1" applyFont="1" applyFill="1" applyBorder="1" applyAlignment="1">
      <alignment horizontal="left" vertical="center" wrapText="1"/>
    </xf>
    <xf numFmtId="49" fontId="15" fillId="2" borderId="6" xfId="0" applyNumberFormat="1" applyFont="1" applyFill="1" applyBorder="1" applyAlignment="1">
      <alignment horizontal="center" vertical="center" wrapText="1"/>
    </xf>
    <xf numFmtId="3" fontId="15" fillId="2" borderId="1" xfId="0" applyNumberFormat="1" applyFont="1" applyFill="1" applyBorder="1" applyAlignment="1">
      <alignment horizontal="right" vertical="center" wrapText="1"/>
    </xf>
    <xf numFmtId="3" fontId="15" fillId="2" borderId="7" xfId="0" applyNumberFormat="1" applyFont="1" applyFill="1" applyBorder="1" applyAlignment="1">
      <alignment horizontal="right" vertical="center" wrapText="1"/>
    </xf>
    <xf numFmtId="165" fontId="16" fillId="3" borderId="1" xfId="0" applyNumberFormat="1" applyFont="1" applyFill="1" applyBorder="1" applyAlignment="1">
      <alignment horizontal="center" vertical="center" wrapText="1" readingOrder="1"/>
    </xf>
    <xf numFmtId="165" fontId="16" fillId="3" borderId="1" xfId="0" applyNumberFormat="1" applyFont="1" applyFill="1" applyBorder="1" applyAlignment="1">
      <alignment horizontal="right" vertical="center" wrapText="1" readingOrder="1"/>
    </xf>
    <xf numFmtId="14" fontId="16" fillId="3" borderId="1" xfId="0" applyNumberFormat="1" applyFont="1" applyFill="1" applyBorder="1" applyAlignment="1">
      <alignment horizontal="right" vertical="center" readingOrder="1"/>
    </xf>
    <xf numFmtId="14" fontId="16" fillId="3" borderId="0" xfId="0" applyNumberFormat="1" applyFont="1" applyFill="1" applyAlignment="1">
      <alignment horizontal="right" vertical="center" readingOrder="1"/>
    </xf>
    <xf numFmtId="165" fontId="17" fillId="3" borderId="1" xfId="0" applyNumberFormat="1" applyFont="1" applyFill="1" applyBorder="1" applyAlignment="1">
      <alignment horizontal="left" vertical="center" wrapText="1" readingOrder="1"/>
    </xf>
    <xf numFmtId="165" fontId="17" fillId="3" borderId="1" xfId="0" applyNumberFormat="1" applyFont="1" applyFill="1" applyBorder="1" applyAlignment="1">
      <alignment horizontal="center" vertical="center" wrapText="1" readingOrder="1"/>
    </xf>
    <xf numFmtId="14" fontId="17" fillId="3" borderId="1" xfId="0" applyNumberFormat="1" applyFont="1" applyFill="1" applyBorder="1" applyAlignment="1">
      <alignment horizontal="center" vertical="center" readingOrder="1"/>
    </xf>
    <xf numFmtId="0" fontId="6" fillId="0" borderId="1" xfId="0" applyFont="1" applyFill="1" applyBorder="1" applyAlignment="1">
      <alignment horizontal="center" vertical="center" readingOrder="1"/>
    </xf>
    <xf numFmtId="165" fontId="6" fillId="0" borderId="1" xfId="2" applyNumberFormat="1" applyFont="1" applyFill="1" applyBorder="1" applyAlignment="1">
      <alignment vertical="center" readingOrder="1"/>
    </xf>
    <xf numFmtId="0" fontId="6" fillId="0" borderId="1" xfId="0" applyFont="1" applyFill="1" applyBorder="1" applyAlignment="1">
      <alignment horizontal="center" vertical="center" wrapText="1" readingOrder="1"/>
    </xf>
    <xf numFmtId="0" fontId="6" fillId="0" borderId="1" xfId="0" applyFont="1" applyFill="1" applyBorder="1" applyAlignment="1">
      <alignment horizontal="left" vertical="center" readingOrder="1"/>
    </xf>
    <xf numFmtId="14" fontId="16" fillId="3" borderId="1" xfId="0" applyNumberFormat="1" applyFont="1" applyFill="1" applyBorder="1" applyAlignment="1">
      <alignment horizontal="center" vertical="center" readingOrder="1"/>
    </xf>
    <xf numFmtId="0" fontId="16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/>
    </xf>
    <xf numFmtId="0" fontId="18" fillId="0" borderId="0" xfId="0" applyFont="1"/>
    <xf numFmtId="49" fontId="15" fillId="0" borderId="5" xfId="0" applyNumberFormat="1" applyFont="1" applyFill="1" applyBorder="1" applyAlignment="1">
      <alignment horizontal="left" vertical="center" wrapText="1"/>
    </xf>
    <xf numFmtId="49" fontId="15" fillId="0" borderId="6" xfId="0" applyNumberFormat="1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left" readingOrder="1"/>
    </xf>
    <xf numFmtId="0" fontId="10" fillId="0" borderId="1" xfId="0" applyFont="1" applyFill="1" applyBorder="1" applyAlignment="1">
      <alignment horizontal="center" readingOrder="1"/>
    </xf>
    <xf numFmtId="0" fontId="10" fillId="0" borderId="1" xfId="0" applyFont="1" applyFill="1" applyBorder="1" applyAlignment="1">
      <alignment horizontal="right" readingOrder="1"/>
    </xf>
    <xf numFmtId="3" fontId="15" fillId="0" borderId="7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</cellXfs>
  <cellStyles count="4">
    <cellStyle name="Обычный" xfId="0" builtinId="0"/>
    <cellStyle name="Обычный 2" xfId="3"/>
    <cellStyle name="Обычный 2 8" xfId="1"/>
    <cellStyle name="Финансовый" xfId="2" builtinId="3"/>
  </cellStyles>
  <dxfs count="0"/>
  <tableStyles count="0" defaultTableStyle="TableStyleMedium2" defaultPivotStyle="PivotStyleMedium9"/>
  <colors>
    <mruColors>
      <color rgb="FF0088BB"/>
      <color rgb="FF007635"/>
      <color rgb="FFCCFFCC"/>
      <color rgb="FFEB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S62"/>
  <sheetViews>
    <sheetView tabSelected="1" topLeftCell="B1" zoomScaleNormal="100" workbookViewId="0">
      <pane xSplit="1" topLeftCell="C1" activePane="topRight" state="frozen"/>
      <selection activeCell="B1" sqref="B1"/>
      <selection pane="topRight" activeCell="B5" sqref="B5"/>
    </sheetView>
  </sheetViews>
  <sheetFormatPr defaultColWidth="9.140625" defaultRowHeight="12" x14ac:dyDescent="0.2"/>
  <cols>
    <col min="1" max="1" width="0" style="29" hidden="1" customWidth="1"/>
    <col min="2" max="2" width="92.5703125" style="42" customWidth="1"/>
    <col min="3" max="3" width="11.5703125" style="43" customWidth="1"/>
    <col min="4" max="5" width="15.7109375" style="43" customWidth="1"/>
    <col min="6" max="7" width="15.7109375" style="32" customWidth="1"/>
    <col min="8" max="8" width="15.7109375" style="31" customWidth="1"/>
    <col min="9" max="9" width="15.7109375" style="30" customWidth="1"/>
    <col min="10" max="10" width="15.5703125" style="30" customWidth="1"/>
    <col min="11" max="13" width="14.7109375" style="30" customWidth="1"/>
    <col min="14" max="14" width="20.5703125" style="30" bestFit="1" customWidth="1"/>
    <col min="15" max="16" width="19.5703125" style="30" bestFit="1" customWidth="1"/>
    <col min="17" max="18" width="19.5703125" style="30" customWidth="1"/>
    <col min="19" max="16384" width="9.140625" style="30"/>
  </cols>
  <sheetData>
    <row r="1" spans="1:19" ht="30" x14ac:dyDescent="0.2">
      <c r="B1" s="74" t="s">
        <v>83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9" ht="30" x14ac:dyDescent="0.2">
      <c r="B2" s="74" t="s">
        <v>87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6" spans="1:19" ht="24" x14ac:dyDescent="0.2">
      <c r="B6" s="54" t="s">
        <v>2</v>
      </c>
      <c r="C6" s="55" t="s">
        <v>0</v>
      </c>
      <c r="D6" s="56">
        <v>44286</v>
      </c>
      <c r="E6" s="56">
        <v>44377</v>
      </c>
      <c r="F6" s="56">
        <v>44469</v>
      </c>
      <c r="G6" s="56">
        <v>44561</v>
      </c>
      <c r="H6" s="56">
        <v>44651</v>
      </c>
      <c r="I6" s="56">
        <v>44742</v>
      </c>
      <c r="J6" s="56">
        <v>44834</v>
      </c>
      <c r="K6" s="56">
        <v>44926</v>
      </c>
      <c r="L6" s="56">
        <v>45016</v>
      </c>
      <c r="M6" s="56">
        <v>45107</v>
      </c>
      <c r="N6" s="56">
        <v>45199</v>
      </c>
      <c r="O6" s="56">
        <v>45657</v>
      </c>
      <c r="P6" s="56">
        <v>45382</v>
      </c>
      <c r="Q6" s="56">
        <v>45473</v>
      </c>
      <c r="R6" s="56">
        <v>45565</v>
      </c>
      <c r="S6" s="56">
        <v>45657</v>
      </c>
    </row>
    <row r="7" spans="1:19" s="32" customFormat="1" x14ac:dyDescent="0.2">
      <c r="A7" s="31"/>
      <c r="B7" s="67" t="s">
        <v>4</v>
      </c>
      <c r="C7" s="68" t="s">
        <v>1</v>
      </c>
      <c r="D7" s="69">
        <v>35</v>
      </c>
      <c r="E7" s="69">
        <f t="shared" ref="E7:S7" si="0">D7+E8-E9</f>
        <v>41</v>
      </c>
      <c r="F7" s="69">
        <f t="shared" si="0"/>
        <v>44</v>
      </c>
      <c r="G7" s="69">
        <f t="shared" si="0"/>
        <v>50</v>
      </c>
      <c r="H7" s="69">
        <f t="shared" si="0"/>
        <v>57</v>
      </c>
      <c r="I7" s="69">
        <f t="shared" si="0"/>
        <v>62</v>
      </c>
      <c r="J7" s="69">
        <f t="shared" si="0"/>
        <v>62</v>
      </c>
      <c r="K7" s="69">
        <f t="shared" si="0"/>
        <v>64</v>
      </c>
      <c r="L7" s="69">
        <f t="shared" si="0"/>
        <v>70</v>
      </c>
      <c r="M7" s="48">
        <f t="shared" si="0"/>
        <v>71</v>
      </c>
      <c r="N7" s="48">
        <f t="shared" si="0"/>
        <v>74</v>
      </c>
      <c r="O7" s="48">
        <f t="shared" si="0"/>
        <v>78</v>
      </c>
      <c r="P7" s="48">
        <f t="shared" si="0"/>
        <v>84</v>
      </c>
      <c r="Q7" s="48">
        <f t="shared" si="0"/>
        <v>88</v>
      </c>
      <c r="R7" s="48">
        <f t="shared" si="0"/>
        <v>91</v>
      </c>
      <c r="S7" s="48">
        <f t="shared" si="0"/>
        <v>93</v>
      </c>
    </row>
    <row r="8" spans="1:19" s="32" customFormat="1" x14ac:dyDescent="0.2">
      <c r="A8" s="31"/>
      <c r="B8" s="70" t="s">
        <v>47</v>
      </c>
      <c r="C8" s="71" t="s">
        <v>1</v>
      </c>
      <c r="D8" s="72">
        <v>15</v>
      </c>
      <c r="E8" s="72">
        <v>6</v>
      </c>
      <c r="F8" s="72">
        <v>3</v>
      </c>
      <c r="G8" s="72">
        <v>7</v>
      </c>
      <c r="H8" s="72">
        <v>7</v>
      </c>
      <c r="I8" s="72">
        <v>5</v>
      </c>
      <c r="J8" s="72">
        <v>3</v>
      </c>
      <c r="K8" s="72">
        <v>3</v>
      </c>
      <c r="L8" s="72">
        <v>7</v>
      </c>
      <c r="M8" s="35">
        <v>1</v>
      </c>
      <c r="N8" s="35">
        <v>4</v>
      </c>
      <c r="O8" s="35">
        <v>6</v>
      </c>
      <c r="P8" s="35">
        <v>6</v>
      </c>
      <c r="Q8" s="35">
        <v>6</v>
      </c>
      <c r="R8" s="35">
        <v>4</v>
      </c>
      <c r="S8" s="35">
        <v>6</v>
      </c>
    </row>
    <row r="9" spans="1:19" s="32" customFormat="1" x14ac:dyDescent="0.2">
      <c r="A9" s="31"/>
      <c r="B9" s="70" t="s">
        <v>48</v>
      </c>
      <c r="C9" s="71" t="s">
        <v>1</v>
      </c>
      <c r="D9" s="36">
        <f>SUM(D10:D11)</f>
        <v>0</v>
      </c>
      <c r="E9" s="36">
        <f t="shared" ref="E9:M9" si="1">SUM(E10:E11)</f>
        <v>0</v>
      </c>
      <c r="F9" s="36">
        <f t="shared" si="1"/>
        <v>0</v>
      </c>
      <c r="G9" s="36">
        <f t="shared" si="1"/>
        <v>1</v>
      </c>
      <c r="H9" s="36">
        <f t="shared" si="1"/>
        <v>0</v>
      </c>
      <c r="I9" s="36">
        <f t="shared" si="1"/>
        <v>0</v>
      </c>
      <c r="J9" s="36">
        <f t="shared" si="1"/>
        <v>3</v>
      </c>
      <c r="K9" s="36">
        <f t="shared" si="1"/>
        <v>1</v>
      </c>
      <c r="L9" s="36">
        <f t="shared" si="1"/>
        <v>1</v>
      </c>
      <c r="M9" s="36">
        <f t="shared" si="1"/>
        <v>0</v>
      </c>
      <c r="N9" s="36">
        <v>1</v>
      </c>
      <c r="O9" s="36">
        <v>2</v>
      </c>
      <c r="P9" s="36">
        <f>SUM(P10:P11)</f>
        <v>0</v>
      </c>
      <c r="Q9" s="36">
        <f>SUM(Q10:Q11)</f>
        <v>2</v>
      </c>
      <c r="R9" s="36">
        <f>SUM(R10:R11)</f>
        <v>1</v>
      </c>
      <c r="S9" s="36">
        <f>SUM(S10:S11)</f>
        <v>4</v>
      </c>
    </row>
    <row r="10" spans="1:19" s="32" customFormat="1" x14ac:dyDescent="0.2">
      <c r="A10" s="31"/>
      <c r="B10" s="1" t="s">
        <v>37</v>
      </c>
      <c r="C10" s="37" t="s">
        <v>1</v>
      </c>
      <c r="D10" s="2">
        <v>0</v>
      </c>
      <c r="E10" s="2">
        <v>0</v>
      </c>
      <c r="F10" s="1">
        <v>0</v>
      </c>
      <c r="G10" s="1">
        <v>1</v>
      </c>
      <c r="H10" s="3">
        <v>0</v>
      </c>
      <c r="I10" s="4">
        <v>0</v>
      </c>
      <c r="J10" s="4">
        <v>1</v>
      </c>
      <c r="K10" s="4">
        <v>1</v>
      </c>
      <c r="L10" s="4">
        <v>1</v>
      </c>
      <c r="M10" s="4">
        <v>0</v>
      </c>
      <c r="N10" s="4">
        <v>1</v>
      </c>
      <c r="O10" s="4">
        <v>2</v>
      </c>
      <c r="P10" s="4">
        <v>0</v>
      </c>
      <c r="Q10" s="4">
        <v>0</v>
      </c>
      <c r="R10" s="4">
        <v>0</v>
      </c>
      <c r="S10" s="4">
        <v>2</v>
      </c>
    </row>
    <row r="11" spans="1:19" s="32" customFormat="1" x14ac:dyDescent="0.2">
      <c r="A11" s="31"/>
      <c r="B11" s="1" t="s">
        <v>38</v>
      </c>
      <c r="C11" s="37" t="s">
        <v>1</v>
      </c>
      <c r="D11" s="2">
        <v>0</v>
      </c>
      <c r="E11" s="2">
        <v>0</v>
      </c>
      <c r="F11" s="1">
        <v>0</v>
      </c>
      <c r="G11" s="1">
        <v>0</v>
      </c>
      <c r="H11" s="3">
        <v>0</v>
      </c>
      <c r="I11" s="4">
        <v>0</v>
      </c>
      <c r="J11" s="4">
        <v>2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2</v>
      </c>
      <c r="R11" s="4">
        <v>1</v>
      </c>
      <c r="S11" s="4">
        <v>2</v>
      </c>
    </row>
    <row r="12" spans="1:19" s="32" customFormat="1" x14ac:dyDescent="0.2">
      <c r="A12" s="31"/>
      <c r="B12" s="46" t="s">
        <v>5</v>
      </c>
      <c r="C12" s="47" t="s">
        <v>1</v>
      </c>
      <c r="D12" s="48">
        <v>3</v>
      </c>
      <c r="E12" s="48">
        <f t="shared" ref="E12:S12" si="2">D12+E13-E14</f>
        <v>3</v>
      </c>
      <c r="F12" s="48">
        <f t="shared" si="2"/>
        <v>4</v>
      </c>
      <c r="G12" s="48">
        <f t="shared" si="2"/>
        <v>5</v>
      </c>
      <c r="H12" s="48">
        <f t="shared" si="2"/>
        <v>6</v>
      </c>
      <c r="I12" s="48">
        <f t="shared" si="2"/>
        <v>5</v>
      </c>
      <c r="J12" s="48">
        <f t="shared" si="2"/>
        <v>6</v>
      </c>
      <c r="K12" s="48">
        <f t="shared" si="2"/>
        <v>6</v>
      </c>
      <c r="L12" s="48">
        <f t="shared" si="2"/>
        <v>7</v>
      </c>
      <c r="M12" s="48">
        <f t="shared" si="2"/>
        <v>9</v>
      </c>
      <c r="N12" s="48">
        <f t="shared" si="2"/>
        <v>9</v>
      </c>
      <c r="O12" s="48">
        <f t="shared" si="2"/>
        <v>9</v>
      </c>
      <c r="P12" s="48">
        <f t="shared" si="2"/>
        <v>9</v>
      </c>
      <c r="Q12" s="48">
        <f t="shared" si="2"/>
        <v>10</v>
      </c>
      <c r="R12" s="48">
        <f t="shared" si="2"/>
        <v>10</v>
      </c>
      <c r="S12" s="48">
        <f t="shared" si="2"/>
        <v>10</v>
      </c>
    </row>
    <row r="13" spans="1:19" s="32" customFormat="1" x14ac:dyDescent="0.2">
      <c r="A13" s="31"/>
      <c r="B13" s="33" t="s">
        <v>47</v>
      </c>
      <c r="C13" s="34" t="s">
        <v>1</v>
      </c>
      <c r="D13" s="35">
        <v>0</v>
      </c>
      <c r="E13" s="35">
        <v>0</v>
      </c>
      <c r="F13" s="35">
        <v>1</v>
      </c>
      <c r="G13" s="35">
        <v>1</v>
      </c>
      <c r="H13" s="35">
        <v>1</v>
      </c>
      <c r="I13" s="35">
        <v>0</v>
      </c>
      <c r="J13" s="35">
        <v>1</v>
      </c>
      <c r="K13" s="35">
        <v>0</v>
      </c>
      <c r="L13" s="35">
        <v>1</v>
      </c>
      <c r="M13" s="35">
        <v>3</v>
      </c>
      <c r="N13" s="35">
        <v>0</v>
      </c>
      <c r="O13" s="35">
        <v>0</v>
      </c>
      <c r="P13" s="35">
        <v>0</v>
      </c>
      <c r="Q13" s="35">
        <v>1</v>
      </c>
      <c r="R13" s="35">
        <v>0</v>
      </c>
      <c r="S13" s="35">
        <v>0</v>
      </c>
    </row>
    <row r="14" spans="1:19" s="32" customFormat="1" x14ac:dyDescent="0.2">
      <c r="A14" s="31"/>
      <c r="B14" s="33" t="s">
        <v>48</v>
      </c>
      <c r="C14" s="34" t="s">
        <v>1</v>
      </c>
      <c r="D14" s="36">
        <f>SUM(D15:D16)</f>
        <v>0</v>
      </c>
      <c r="E14" s="36">
        <f t="shared" ref="E14:O14" si="3">SUM(E15:E16)</f>
        <v>0</v>
      </c>
      <c r="F14" s="36">
        <f t="shared" si="3"/>
        <v>0</v>
      </c>
      <c r="G14" s="36">
        <f t="shared" si="3"/>
        <v>0</v>
      </c>
      <c r="H14" s="36">
        <f t="shared" si="3"/>
        <v>0</v>
      </c>
      <c r="I14" s="36">
        <f t="shared" si="3"/>
        <v>1</v>
      </c>
      <c r="J14" s="36">
        <f t="shared" si="3"/>
        <v>0</v>
      </c>
      <c r="K14" s="36">
        <f t="shared" si="3"/>
        <v>0</v>
      </c>
      <c r="L14" s="36">
        <f t="shared" si="3"/>
        <v>0</v>
      </c>
      <c r="M14" s="36">
        <f t="shared" si="3"/>
        <v>1</v>
      </c>
      <c r="N14" s="36">
        <f t="shared" si="3"/>
        <v>0</v>
      </c>
      <c r="O14" s="36">
        <f t="shared" si="3"/>
        <v>0</v>
      </c>
      <c r="P14" s="36">
        <f t="shared" ref="P14:Q14" si="4">SUM(P15:P16)</f>
        <v>0</v>
      </c>
      <c r="Q14" s="36">
        <f t="shared" si="4"/>
        <v>0</v>
      </c>
      <c r="R14" s="36">
        <f t="shared" ref="R14:S14" si="5">SUM(R15:R16)</f>
        <v>0</v>
      </c>
      <c r="S14" s="36">
        <f t="shared" si="5"/>
        <v>0</v>
      </c>
    </row>
    <row r="15" spans="1:19" s="32" customFormat="1" x14ac:dyDescent="0.2">
      <c r="A15" s="31"/>
      <c r="B15" s="1" t="s">
        <v>37</v>
      </c>
      <c r="C15" s="37" t="s">
        <v>1</v>
      </c>
      <c r="D15" s="2">
        <v>0</v>
      </c>
      <c r="E15" s="2">
        <v>0</v>
      </c>
      <c r="F15" s="1">
        <v>0</v>
      </c>
      <c r="G15" s="1">
        <v>0</v>
      </c>
      <c r="H15" s="3">
        <v>0</v>
      </c>
      <c r="I15" s="4">
        <v>1</v>
      </c>
      <c r="J15" s="4">
        <v>0</v>
      </c>
      <c r="K15" s="4">
        <v>0</v>
      </c>
      <c r="L15" s="4">
        <v>0</v>
      </c>
      <c r="M15" s="4">
        <v>1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</row>
    <row r="16" spans="1:19" s="32" customFormat="1" x14ac:dyDescent="0.2">
      <c r="A16" s="31"/>
      <c r="B16" s="1" t="s">
        <v>38</v>
      </c>
      <c r="C16" s="37" t="s">
        <v>1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</row>
    <row r="17" spans="1:19" s="32" customFormat="1" ht="18.75" customHeight="1" x14ac:dyDescent="0.2">
      <c r="A17" s="31"/>
      <c r="B17" s="46" t="s">
        <v>27</v>
      </c>
      <c r="C17" s="47" t="s">
        <v>1</v>
      </c>
      <c r="D17" s="48">
        <v>0</v>
      </c>
      <c r="E17" s="48">
        <v>0</v>
      </c>
      <c r="F17" s="49">
        <v>0</v>
      </c>
      <c r="G17" s="49">
        <v>0</v>
      </c>
      <c r="H17" s="49">
        <v>3</v>
      </c>
      <c r="I17" s="49">
        <v>3</v>
      </c>
      <c r="J17" s="49">
        <v>3</v>
      </c>
      <c r="K17" s="49">
        <v>3</v>
      </c>
      <c r="L17" s="49">
        <f>K17+L18-L19</f>
        <v>5</v>
      </c>
      <c r="M17" s="49">
        <f t="shared" ref="M17:S17" si="6">L17+M18-M19</f>
        <v>8</v>
      </c>
      <c r="N17" s="49">
        <f t="shared" si="6"/>
        <v>10</v>
      </c>
      <c r="O17" s="49">
        <f t="shared" si="6"/>
        <v>10</v>
      </c>
      <c r="P17" s="49">
        <f t="shared" si="6"/>
        <v>11</v>
      </c>
      <c r="Q17" s="49">
        <f t="shared" si="6"/>
        <v>11</v>
      </c>
      <c r="R17" s="49">
        <f t="shared" si="6"/>
        <v>11</v>
      </c>
      <c r="S17" s="49">
        <f t="shared" si="6"/>
        <v>14</v>
      </c>
    </row>
    <row r="18" spans="1:19" s="32" customFormat="1" x14ac:dyDescent="0.2">
      <c r="A18" s="31"/>
      <c r="B18" s="33" t="s">
        <v>47</v>
      </c>
      <c r="C18" s="34" t="s">
        <v>1</v>
      </c>
      <c r="D18" s="35">
        <v>0</v>
      </c>
      <c r="E18" s="35">
        <v>0</v>
      </c>
      <c r="F18" s="35">
        <v>0</v>
      </c>
      <c r="G18" s="35">
        <v>0</v>
      </c>
      <c r="H18" s="35">
        <v>3</v>
      </c>
      <c r="I18" s="35">
        <v>0</v>
      </c>
      <c r="J18" s="35">
        <v>0</v>
      </c>
      <c r="K18" s="35">
        <v>0</v>
      </c>
      <c r="L18" s="35">
        <v>2</v>
      </c>
      <c r="M18" s="35">
        <v>3</v>
      </c>
      <c r="N18" s="35">
        <v>2</v>
      </c>
      <c r="O18" s="35">
        <v>0</v>
      </c>
      <c r="P18" s="35">
        <v>1</v>
      </c>
      <c r="Q18" s="35">
        <v>0</v>
      </c>
      <c r="R18" s="35">
        <v>0</v>
      </c>
      <c r="S18" s="35">
        <v>3</v>
      </c>
    </row>
    <row r="19" spans="1:19" s="32" customFormat="1" x14ac:dyDescent="0.2">
      <c r="A19" s="31"/>
      <c r="B19" s="33" t="s">
        <v>48</v>
      </c>
      <c r="C19" s="34" t="s">
        <v>1</v>
      </c>
      <c r="D19" s="35">
        <f>SUM(D20:D21)</f>
        <v>0</v>
      </c>
      <c r="E19" s="35">
        <f t="shared" ref="E19:O19" si="7">SUM(E20:E21)</f>
        <v>0</v>
      </c>
      <c r="F19" s="35">
        <f t="shared" si="7"/>
        <v>0</v>
      </c>
      <c r="G19" s="35">
        <f t="shared" si="7"/>
        <v>0</v>
      </c>
      <c r="H19" s="35">
        <f t="shared" si="7"/>
        <v>0</v>
      </c>
      <c r="I19" s="35">
        <f t="shared" si="7"/>
        <v>0</v>
      </c>
      <c r="J19" s="35">
        <f t="shared" si="7"/>
        <v>0</v>
      </c>
      <c r="K19" s="35">
        <f t="shared" si="7"/>
        <v>0</v>
      </c>
      <c r="L19" s="35">
        <f t="shared" si="7"/>
        <v>0</v>
      </c>
      <c r="M19" s="35">
        <f t="shared" si="7"/>
        <v>0</v>
      </c>
      <c r="N19" s="35">
        <f t="shared" si="7"/>
        <v>0</v>
      </c>
      <c r="O19" s="35">
        <f t="shared" si="7"/>
        <v>0</v>
      </c>
      <c r="P19" s="35">
        <f t="shared" ref="P19:Q19" si="8">SUM(P20:P21)</f>
        <v>0</v>
      </c>
      <c r="Q19" s="35">
        <f t="shared" si="8"/>
        <v>0</v>
      </c>
      <c r="R19" s="35">
        <f t="shared" ref="R19:S19" si="9">SUM(R20:R21)</f>
        <v>0</v>
      </c>
      <c r="S19" s="35">
        <f t="shared" si="9"/>
        <v>0</v>
      </c>
    </row>
    <row r="20" spans="1:19" s="32" customFormat="1" x14ac:dyDescent="0.2">
      <c r="A20" s="31"/>
      <c r="B20" s="1" t="s">
        <v>37</v>
      </c>
      <c r="C20" s="37" t="s">
        <v>1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</row>
    <row r="21" spans="1:19" s="32" customFormat="1" x14ac:dyDescent="0.2">
      <c r="A21" s="31"/>
      <c r="B21" s="1" t="s">
        <v>38</v>
      </c>
      <c r="C21" s="37" t="s">
        <v>1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</row>
    <row r="22" spans="1:19" s="32" customFormat="1" x14ac:dyDescent="0.2">
      <c r="A22" s="31"/>
      <c r="B22" s="46" t="s">
        <v>6</v>
      </c>
      <c r="C22" s="47" t="s">
        <v>1</v>
      </c>
      <c r="D22" s="48">
        <v>0</v>
      </c>
      <c r="E22" s="48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8">
        <f t="shared" ref="L22" si="10">K22+L23-L24</f>
        <v>0</v>
      </c>
      <c r="M22" s="48">
        <f t="shared" ref="M22" si="11">L22+M23-M24</f>
        <v>0</v>
      </c>
      <c r="N22" s="48">
        <f t="shared" ref="N22" si="12">M22+N23-N24</f>
        <v>1</v>
      </c>
      <c r="O22" s="48">
        <f t="shared" ref="O22" si="13">N22+O23-O24</f>
        <v>1</v>
      </c>
      <c r="P22" s="48">
        <f t="shared" ref="P22:S22" si="14">O22+P23-P24</f>
        <v>2</v>
      </c>
      <c r="Q22" s="48">
        <f t="shared" si="14"/>
        <v>2</v>
      </c>
      <c r="R22" s="48">
        <f t="shared" si="14"/>
        <v>2</v>
      </c>
      <c r="S22" s="48">
        <f t="shared" si="14"/>
        <v>2</v>
      </c>
    </row>
    <row r="23" spans="1:19" s="32" customFormat="1" x14ac:dyDescent="0.2">
      <c r="A23" s="31"/>
      <c r="B23" s="33" t="s">
        <v>47</v>
      </c>
      <c r="C23" s="34" t="s">
        <v>1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1</v>
      </c>
      <c r="O23" s="35">
        <v>0</v>
      </c>
      <c r="P23" s="35">
        <v>1</v>
      </c>
      <c r="Q23" s="35">
        <v>0</v>
      </c>
      <c r="R23" s="35">
        <v>0</v>
      </c>
      <c r="S23" s="35">
        <v>0</v>
      </c>
    </row>
    <row r="24" spans="1:19" s="32" customFormat="1" x14ac:dyDescent="0.2">
      <c r="A24" s="31"/>
      <c r="B24" s="33" t="s">
        <v>48</v>
      </c>
      <c r="C24" s="34" t="s">
        <v>1</v>
      </c>
      <c r="D24" s="35">
        <f t="shared" ref="D24:O24" si="15">SUM(D25:D26)</f>
        <v>0</v>
      </c>
      <c r="E24" s="35">
        <f t="shared" si="15"/>
        <v>0</v>
      </c>
      <c r="F24" s="35">
        <f t="shared" si="15"/>
        <v>0</v>
      </c>
      <c r="G24" s="35">
        <f t="shared" si="15"/>
        <v>0</v>
      </c>
      <c r="H24" s="35">
        <f t="shared" si="15"/>
        <v>0</v>
      </c>
      <c r="I24" s="35">
        <f t="shared" si="15"/>
        <v>0</v>
      </c>
      <c r="J24" s="35">
        <f t="shared" si="15"/>
        <v>0</v>
      </c>
      <c r="K24" s="35">
        <f t="shared" si="15"/>
        <v>0</v>
      </c>
      <c r="L24" s="35">
        <f t="shared" si="15"/>
        <v>0</v>
      </c>
      <c r="M24" s="35">
        <f t="shared" si="15"/>
        <v>0</v>
      </c>
      <c r="N24" s="35">
        <f t="shared" si="15"/>
        <v>0</v>
      </c>
      <c r="O24" s="35">
        <f t="shared" si="15"/>
        <v>0</v>
      </c>
      <c r="P24" s="35">
        <f t="shared" ref="P24:Q24" si="16">SUM(P25:P26)</f>
        <v>0</v>
      </c>
      <c r="Q24" s="35">
        <f t="shared" si="16"/>
        <v>0</v>
      </c>
      <c r="R24" s="35">
        <f t="shared" ref="R24:S24" si="17">SUM(R25:R26)</f>
        <v>0</v>
      </c>
      <c r="S24" s="35">
        <f t="shared" si="17"/>
        <v>0</v>
      </c>
    </row>
    <row r="25" spans="1:19" s="32" customFormat="1" x14ac:dyDescent="0.2">
      <c r="A25" s="31"/>
      <c r="B25" s="1" t="s">
        <v>37</v>
      </c>
      <c r="C25" s="37" t="s">
        <v>1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</row>
    <row r="26" spans="1:19" s="32" customFormat="1" x14ac:dyDescent="0.2">
      <c r="A26" s="31"/>
      <c r="B26" s="1" t="s">
        <v>38</v>
      </c>
      <c r="C26" s="37" t="s">
        <v>1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</row>
    <row r="30" spans="1:19" s="41" customFormat="1" hidden="1" x14ac:dyDescent="0.2">
      <c r="A30" s="38"/>
      <c r="B30" s="39"/>
      <c r="C30" s="40"/>
      <c r="D30" s="40"/>
      <c r="E30" s="40" t="b">
        <f>D7+E8-E9=E7</f>
        <v>1</v>
      </c>
      <c r="F30" s="40" t="b">
        <f t="shared" ref="F30:M30" si="18">E7+F8-F9=F7</f>
        <v>1</v>
      </c>
      <c r="G30" s="40" t="b">
        <f t="shared" si="18"/>
        <v>1</v>
      </c>
      <c r="H30" s="40" t="b">
        <f t="shared" si="18"/>
        <v>1</v>
      </c>
      <c r="I30" s="40" t="b">
        <f t="shared" si="18"/>
        <v>1</v>
      </c>
      <c r="J30" s="40" t="b">
        <f t="shared" si="18"/>
        <v>1</v>
      </c>
      <c r="K30" s="40" t="b">
        <f t="shared" si="18"/>
        <v>1</v>
      </c>
      <c r="L30" s="40" t="b">
        <f t="shared" si="18"/>
        <v>1</v>
      </c>
      <c r="M30" s="40" t="b">
        <f t="shared" si="18"/>
        <v>1</v>
      </c>
      <c r="N30" s="40" t="b">
        <f>M7+N8-N9=N7</f>
        <v>1</v>
      </c>
    </row>
    <row r="31" spans="1:19" s="41" customFormat="1" hidden="1" x14ac:dyDescent="0.2">
      <c r="A31" s="38"/>
      <c r="B31" s="39"/>
      <c r="C31" s="40"/>
      <c r="D31" s="40"/>
      <c r="E31" s="40" t="b">
        <f>D12+E13-E14=E12</f>
        <v>1</v>
      </c>
      <c r="F31" s="40" t="b">
        <f t="shared" ref="F31:M31" si="19">E12+F13-F14=F12</f>
        <v>1</v>
      </c>
      <c r="G31" s="40" t="b">
        <f t="shared" si="19"/>
        <v>1</v>
      </c>
      <c r="H31" s="40" t="b">
        <f t="shared" si="19"/>
        <v>1</v>
      </c>
      <c r="I31" s="40" t="b">
        <f t="shared" si="19"/>
        <v>1</v>
      </c>
      <c r="J31" s="40" t="b">
        <f t="shared" si="19"/>
        <v>1</v>
      </c>
      <c r="K31" s="40" t="b">
        <f t="shared" si="19"/>
        <v>1</v>
      </c>
      <c r="L31" s="40" t="b">
        <f t="shared" si="19"/>
        <v>1</v>
      </c>
      <c r="M31" s="40" t="b">
        <f t="shared" si="19"/>
        <v>1</v>
      </c>
      <c r="N31" s="40" t="b">
        <f>M12+N13-N14=N12</f>
        <v>1</v>
      </c>
    </row>
    <row r="32" spans="1:19" hidden="1" x14ac:dyDescent="0.2">
      <c r="E32" s="40" t="b">
        <f>D17+E18-E19=E17</f>
        <v>1</v>
      </c>
      <c r="F32" s="40" t="b">
        <f t="shared" ref="F32:N32" si="20">E17+F18-F19=F17</f>
        <v>1</v>
      </c>
      <c r="G32" s="40" t="b">
        <f t="shared" si="20"/>
        <v>1</v>
      </c>
      <c r="H32" s="40" t="b">
        <f t="shared" si="20"/>
        <v>1</v>
      </c>
      <c r="I32" s="40" t="b">
        <f t="shared" si="20"/>
        <v>1</v>
      </c>
      <c r="J32" s="40" t="b">
        <f t="shared" si="20"/>
        <v>1</v>
      </c>
      <c r="K32" s="40" t="b">
        <f t="shared" si="20"/>
        <v>1</v>
      </c>
      <c r="L32" s="40" t="b">
        <f t="shared" si="20"/>
        <v>1</v>
      </c>
      <c r="M32" s="40" t="b">
        <f t="shared" si="20"/>
        <v>1</v>
      </c>
      <c r="N32" s="40" t="b">
        <f t="shared" si="20"/>
        <v>1</v>
      </c>
    </row>
    <row r="33" spans="5:14" hidden="1" x14ac:dyDescent="0.2">
      <c r="E33" s="40" t="b">
        <f>D22+E23-E24=E22</f>
        <v>1</v>
      </c>
      <c r="F33" s="40" t="b">
        <f t="shared" ref="F33:N33" si="21">E22+F23-F24=F22</f>
        <v>1</v>
      </c>
      <c r="G33" s="40" t="b">
        <f t="shared" si="21"/>
        <v>1</v>
      </c>
      <c r="H33" s="40" t="b">
        <f t="shared" si="21"/>
        <v>1</v>
      </c>
      <c r="I33" s="40" t="b">
        <f t="shared" si="21"/>
        <v>1</v>
      </c>
      <c r="J33" s="40" t="b">
        <f t="shared" si="21"/>
        <v>1</v>
      </c>
      <c r="K33" s="40" t="b">
        <f t="shared" si="21"/>
        <v>1</v>
      </c>
      <c r="L33" s="40" t="b">
        <f t="shared" si="21"/>
        <v>1</v>
      </c>
      <c r="M33" s="40" t="b">
        <f t="shared" si="21"/>
        <v>1</v>
      </c>
      <c r="N33" s="40" t="b">
        <f t="shared" si="21"/>
        <v>1</v>
      </c>
    </row>
    <row r="62" spans="5:5" x14ac:dyDescent="0.2">
      <c r="E62" s="44"/>
    </row>
  </sheetData>
  <mergeCells count="2">
    <mergeCell ref="B1:O1"/>
    <mergeCell ref="B2:O2"/>
  </mergeCells>
  <pageMargins left="0.7" right="0.7" top="0.75" bottom="0.75" header="0.3" footer="0.3"/>
  <pageSetup paperSize="8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M33"/>
  <sheetViews>
    <sheetView topLeftCell="B1" zoomScale="89" zoomScaleNormal="160" workbookViewId="0">
      <pane xSplit="1" ySplit="6" topLeftCell="C7" activePane="bottomRight" state="frozen"/>
      <selection activeCell="B1" sqref="B1"/>
      <selection pane="topRight" activeCell="C1" sqref="C1"/>
      <selection pane="bottomLeft" activeCell="B2" sqref="B2"/>
      <selection pane="bottomRight" activeCell="F17" sqref="F17"/>
    </sheetView>
  </sheetViews>
  <sheetFormatPr defaultColWidth="9.140625" defaultRowHeight="12" x14ac:dyDescent="0.25"/>
  <cols>
    <col min="1" max="1" width="0" style="17" hidden="1" customWidth="1"/>
    <col min="2" max="2" width="64.7109375" style="20" customWidth="1"/>
    <col min="3" max="3" width="11.5703125" style="17" customWidth="1"/>
    <col min="4" max="4" width="15.140625" style="18" customWidth="1"/>
    <col min="5" max="6" width="10.7109375" style="17" bestFit="1" customWidth="1"/>
    <col min="7" max="10" width="9.85546875" style="17" bestFit="1" customWidth="1"/>
    <col min="11" max="16384" width="9.140625" style="17"/>
  </cols>
  <sheetData>
    <row r="1" spans="1:13" ht="33.75" x14ac:dyDescent="0.25">
      <c r="B1" s="74" t="s">
        <v>83</v>
      </c>
      <c r="C1" s="74"/>
      <c r="D1" s="74"/>
      <c r="E1" s="74"/>
      <c r="F1" s="74"/>
      <c r="G1" s="45"/>
      <c r="H1" s="45"/>
      <c r="I1" s="45"/>
      <c r="J1" s="45"/>
      <c r="K1" s="45"/>
      <c r="L1" s="45"/>
      <c r="M1" s="45"/>
    </row>
    <row r="2" spans="1:13" ht="33.75" x14ac:dyDescent="0.25">
      <c r="B2" s="74" t="s">
        <v>84</v>
      </c>
      <c r="C2" s="74"/>
      <c r="D2" s="74"/>
      <c r="E2" s="74"/>
      <c r="F2" s="74"/>
      <c r="G2" s="45"/>
      <c r="H2" s="45"/>
      <c r="I2" s="45"/>
      <c r="J2" s="45"/>
      <c r="K2" s="45"/>
      <c r="L2" s="45"/>
      <c r="M2" s="45"/>
    </row>
    <row r="6" spans="1:13" s="18" customFormat="1" ht="24" x14ac:dyDescent="0.25">
      <c r="A6" s="17"/>
      <c r="B6" s="50" t="s">
        <v>2</v>
      </c>
      <c r="C6" s="50" t="s">
        <v>0</v>
      </c>
      <c r="D6" s="52">
        <v>45107</v>
      </c>
      <c r="E6" s="52">
        <v>45199</v>
      </c>
      <c r="F6" s="53">
        <v>45291</v>
      </c>
      <c r="G6" s="53">
        <v>45382</v>
      </c>
      <c r="H6" s="53">
        <v>45473</v>
      </c>
      <c r="I6" s="53">
        <v>45565</v>
      </c>
      <c r="J6" s="53">
        <v>45657</v>
      </c>
    </row>
    <row r="7" spans="1:13" s="19" customFormat="1" x14ac:dyDescent="0.25">
      <c r="B7" s="46" t="s">
        <v>18</v>
      </c>
      <c r="C7" s="47" t="s">
        <v>36</v>
      </c>
      <c r="D7" s="48">
        <f t="shared" ref="D7:J7" si="0">SUM(D8:D10)</f>
        <v>8940.559074929999</v>
      </c>
      <c r="E7" s="48">
        <f t="shared" si="0"/>
        <v>7771.0024335599992</v>
      </c>
      <c r="F7" s="49">
        <f t="shared" si="0"/>
        <v>11108.460046239999</v>
      </c>
      <c r="G7" s="49">
        <f t="shared" si="0"/>
        <v>11176.311518299999</v>
      </c>
      <c r="H7" s="49">
        <f t="shared" si="0"/>
        <v>10737.056181759996</v>
      </c>
      <c r="I7" s="49">
        <f t="shared" si="0"/>
        <v>14590.16012932</v>
      </c>
      <c r="J7" s="49">
        <f t="shared" si="0"/>
        <v>17707.812394210003</v>
      </c>
    </row>
    <row r="8" spans="1:13" x14ac:dyDescent="0.25">
      <c r="B8" s="8" t="s">
        <v>15</v>
      </c>
      <c r="C8" s="6" t="s">
        <v>36</v>
      </c>
      <c r="D8" s="9">
        <v>5900.8686469299982</v>
      </c>
      <c r="E8" s="9">
        <v>6868.9547335599991</v>
      </c>
      <c r="F8" s="9">
        <v>10060.176015719999</v>
      </c>
      <c r="G8" s="9">
        <v>8796.7819452999993</v>
      </c>
      <c r="H8" s="9">
        <v>9697.073677159995</v>
      </c>
      <c r="I8" s="9">
        <v>10899.382102600001</v>
      </c>
      <c r="J8" s="9">
        <v>12265.087237700001</v>
      </c>
    </row>
    <row r="9" spans="1:13" x14ac:dyDescent="0.25">
      <c r="B9" s="8" t="s">
        <v>14</v>
      </c>
      <c r="C9" s="10" t="s">
        <v>36</v>
      </c>
      <c r="D9" s="9">
        <v>3039.6904279999999</v>
      </c>
      <c r="E9" s="9">
        <v>902.04769999999996</v>
      </c>
      <c r="F9" s="9">
        <v>1048.28403052</v>
      </c>
      <c r="G9" s="9">
        <v>2379.5295729999998</v>
      </c>
      <c r="H9" s="9">
        <v>1039.9825046000001</v>
      </c>
      <c r="I9" s="9">
        <v>3690.7780267200001</v>
      </c>
      <c r="J9" s="9">
        <v>5442.4251565100003</v>
      </c>
    </row>
    <row r="10" spans="1:13" x14ac:dyDescent="0.25">
      <c r="B10" s="8" t="s">
        <v>21</v>
      </c>
      <c r="C10" s="10" t="s">
        <v>36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0.3</v>
      </c>
    </row>
    <row r="11" spans="1:13" x14ac:dyDescent="0.25">
      <c r="B11" s="46" t="s">
        <v>49</v>
      </c>
      <c r="C11" s="47" t="s">
        <v>36</v>
      </c>
      <c r="D11" s="48">
        <f t="shared" ref="D11:J11" si="1">SUM(D12:D14)</f>
        <v>8354.7818601499948</v>
      </c>
      <c r="E11" s="48">
        <f t="shared" si="1"/>
        <v>7363.974713379992</v>
      </c>
      <c r="F11" s="73">
        <f t="shared" si="1"/>
        <v>10380.685124469985</v>
      </c>
      <c r="G11" s="73">
        <f t="shared" si="1"/>
        <v>9858.8411271399982</v>
      </c>
      <c r="H11" s="73">
        <f t="shared" si="1"/>
        <v>10275.645250159996</v>
      </c>
      <c r="I11" s="73">
        <f t="shared" si="1"/>
        <v>12973.292880489989</v>
      </c>
      <c r="J11" s="73">
        <f t="shared" si="1"/>
        <v>15359.061833069991</v>
      </c>
    </row>
    <row r="12" spans="1:13" x14ac:dyDescent="0.25">
      <c r="B12" s="8" t="s">
        <v>15</v>
      </c>
      <c r="C12" s="10" t="s">
        <v>36</v>
      </c>
      <c r="D12" s="9">
        <v>5751.6229221499952</v>
      </c>
      <c r="E12" s="9">
        <v>6698.5837133799923</v>
      </c>
      <c r="F12" s="9">
        <v>9533.3703635499842</v>
      </c>
      <c r="G12" s="9">
        <v>8466.5715241399976</v>
      </c>
      <c r="H12" s="9">
        <v>9530.3664101599952</v>
      </c>
      <c r="I12" s="9">
        <v>10536.35371852999</v>
      </c>
      <c r="J12" s="9">
        <v>11735.199072689991</v>
      </c>
    </row>
    <row r="13" spans="1:13" x14ac:dyDescent="0.25">
      <c r="B13" s="8" t="s">
        <v>14</v>
      </c>
      <c r="C13" s="10" t="s">
        <v>36</v>
      </c>
      <c r="D13" s="9">
        <v>2603.158938</v>
      </c>
      <c r="E13" s="9">
        <v>665.39099999999996</v>
      </c>
      <c r="F13" s="9">
        <v>847.31476091999991</v>
      </c>
      <c r="G13" s="9">
        <v>1392.269603</v>
      </c>
      <c r="H13" s="9">
        <v>745.27883999999995</v>
      </c>
      <c r="I13" s="9">
        <v>2436.9391619600001</v>
      </c>
      <c r="J13" s="9">
        <v>3623.5627603800003</v>
      </c>
    </row>
    <row r="14" spans="1:13" x14ac:dyDescent="0.25">
      <c r="B14" s="8" t="s">
        <v>21</v>
      </c>
      <c r="C14" s="10" t="s">
        <v>36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0.3</v>
      </c>
    </row>
    <row r="15" spans="1:13" s="19" customFormat="1" x14ac:dyDescent="0.25">
      <c r="B15" s="46" t="s">
        <v>11</v>
      </c>
      <c r="C15" s="47" t="s">
        <v>10</v>
      </c>
      <c r="D15" s="48">
        <f t="shared" ref="D15:J15" si="2">SUM(D16:D18)</f>
        <v>82721</v>
      </c>
      <c r="E15" s="48">
        <f>SUM(E16:E18)</f>
        <v>104827</v>
      </c>
      <c r="F15" s="73">
        <f t="shared" si="2"/>
        <v>127929</v>
      </c>
      <c r="G15" s="73">
        <f t="shared" si="2"/>
        <v>136644</v>
      </c>
      <c r="H15" s="73">
        <f t="shared" si="2"/>
        <v>149559</v>
      </c>
      <c r="I15" s="73">
        <f t="shared" si="2"/>
        <v>162202</v>
      </c>
      <c r="J15" s="73">
        <f t="shared" si="2"/>
        <v>172263</v>
      </c>
    </row>
    <row r="16" spans="1:13" x14ac:dyDescent="0.25">
      <c r="B16" s="11" t="s">
        <v>16</v>
      </c>
      <c r="C16" s="6" t="s">
        <v>10</v>
      </c>
      <c r="D16" s="7">
        <v>77421</v>
      </c>
      <c r="E16" s="7">
        <v>98541</v>
      </c>
      <c r="F16" s="7">
        <v>119886</v>
      </c>
      <c r="G16" s="7">
        <v>127507</v>
      </c>
      <c r="H16" s="7">
        <v>138958</v>
      </c>
      <c r="I16" s="7">
        <v>150109</v>
      </c>
      <c r="J16" s="7">
        <v>158782</v>
      </c>
    </row>
    <row r="17" spans="2:10" x14ac:dyDescent="0.25">
      <c r="B17" s="11" t="s">
        <v>7</v>
      </c>
      <c r="C17" s="6" t="s">
        <v>10</v>
      </c>
      <c r="D17" s="7">
        <v>3715</v>
      </c>
      <c r="E17" s="7">
        <v>4507</v>
      </c>
      <c r="F17" s="7">
        <v>5876</v>
      </c>
      <c r="G17" s="7">
        <v>6761</v>
      </c>
      <c r="H17" s="7">
        <v>7968</v>
      </c>
      <c r="I17" s="7">
        <v>9212</v>
      </c>
      <c r="J17" s="7">
        <v>10326</v>
      </c>
    </row>
    <row r="18" spans="2:10" s="19" customFormat="1" x14ac:dyDescent="0.25">
      <c r="B18" s="12" t="s">
        <v>17</v>
      </c>
      <c r="C18" s="6" t="s">
        <v>10</v>
      </c>
      <c r="D18" s="7">
        <v>1585</v>
      </c>
      <c r="E18" s="7">
        <v>1779</v>
      </c>
      <c r="F18" s="7">
        <v>2167</v>
      </c>
      <c r="G18" s="7">
        <v>2376</v>
      </c>
      <c r="H18" s="7">
        <v>2633</v>
      </c>
      <c r="I18" s="7">
        <v>2881</v>
      </c>
      <c r="J18" s="7">
        <v>3155</v>
      </c>
    </row>
    <row r="19" spans="2:10" s="19" customFormat="1" x14ac:dyDescent="0.25">
      <c r="B19" s="46" t="s">
        <v>12</v>
      </c>
      <c r="C19" s="47" t="s">
        <v>10</v>
      </c>
      <c r="D19" s="48">
        <f t="shared" ref="D19:J19" si="3">SUM(D20:D22)</f>
        <v>43049</v>
      </c>
      <c r="E19" s="48">
        <f t="shared" si="3"/>
        <v>55532</v>
      </c>
      <c r="F19" s="73">
        <f t="shared" si="3"/>
        <v>62601</v>
      </c>
      <c r="G19" s="73">
        <f t="shared" si="3"/>
        <v>63573</v>
      </c>
      <c r="H19" s="73">
        <f t="shared" si="3"/>
        <v>55349</v>
      </c>
      <c r="I19" s="73">
        <f t="shared" si="3"/>
        <v>52283</v>
      </c>
      <c r="J19" s="73">
        <f t="shared" si="3"/>
        <v>46905</v>
      </c>
    </row>
    <row r="20" spans="2:10" s="19" customFormat="1" x14ac:dyDescent="0.25">
      <c r="B20" s="11" t="s">
        <v>16</v>
      </c>
      <c r="C20" s="6" t="s">
        <v>10</v>
      </c>
      <c r="D20" s="7">
        <v>41562</v>
      </c>
      <c r="E20" s="7">
        <v>53442</v>
      </c>
      <c r="F20" s="7">
        <v>59347</v>
      </c>
      <c r="G20" s="7">
        <v>60560</v>
      </c>
      <c r="H20" s="7">
        <v>51912</v>
      </c>
      <c r="I20" s="7">
        <v>48433</v>
      </c>
      <c r="J20" s="7">
        <v>42841</v>
      </c>
    </row>
    <row r="21" spans="2:10" s="19" customFormat="1" x14ac:dyDescent="0.25">
      <c r="B21" s="11" t="s">
        <v>7</v>
      </c>
      <c r="C21" s="6" t="s">
        <v>10</v>
      </c>
      <c r="D21" s="7">
        <v>1262</v>
      </c>
      <c r="E21" s="7">
        <v>1745</v>
      </c>
      <c r="F21" s="7">
        <v>2654</v>
      </c>
      <c r="G21" s="7">
        <v>2500</v>
      </c>
      <c r="H21" s="7">
        <v>2862</v>
      </c>
      <c r="I21" s="7">
        <v>3226</v>
      </c>
      <c r="J21" s="7">
        <v>3387</v>
      </c>
    </row>
    <row r="22" spans="2:10" s="19" customFormat="1" x14ac:dyDescent="0.25">
      <c r="B22" s="12" t="s">
        <v>17</v>
      </c>
      <c r="C22" s="6" t="s">
        <v>10</v>
      </c>
      <c r="D22" s="7">
        <v>225</v>
      </c>
      <c r="E22" s="7">
        <v>345</v>
      </c>
      <c r="F22" s="7">
        <v>600</v>
      </c>
      <c r="G22" s="7">
        <v>513</v>
      </c>
      <c r="H22" s="7">
        <v>575</v>
      </c>
      <c r="I22" s="7">
        <v>624</v>
      </c>
      <c r="J22" s="7">
        <v>677</v>
      </c>
    </row>
    <row r="23" spans="2:10" x14ac:dyDescent="0.25">
      <c r="B23" s="46" t="s">
        <v>88</v>
      </c>
      <c r="C23" s="47" t="s">
        <v>10</v>
      </c>
      <c r="D23" s="48">
        <f t="shared" ref="D23:J23" si="4">SUM(D24:D25)</f>
        <v>40573</v>
      </c>
      <c r="E23" s="48">
        <f t="shared" si="4"/>
        <v>43667</v>
      </c>
      <c r="F23" s="73">
        <f t="shared" si="4"/>
        <v>33875</v>
      </c>
      <c r="G23" s="73">
        <f t="shared" si="4"/>
        <v>37265</v>
      </c>
      <c r="H23" s="73">
        <f t="shared" si="4"/>
        <v>41249</v>
      </c>
      <c r="I23" s="73">
        <f t="shared" si="4"/>
        <v>44954</v>
      </c>
      <c r="J23" s="73">
        <f t="shared" si="4"/>
        <v>48130</v>
      </c>
    </row>
    <row r="24" spans="2:10" x14ac:dyDescent="0.25">
      <c r="B24" s="11" t="s">
        <v>17</v>
      </c>
      <c r="C24" s="6" t="s">
        <v>10</v>
      </c>
      <c r="D24" s="7">
        <v>23765</v>
      </c>
      <c r="E24" s="7">
        <v>24828</v>
      </c>
      <c r="F24" s="7">
        <v>19620</v>
      </c>
      <c r="G24" s="7">
        <v>21061</v>
      </c>
      <c r="H24" s="7">
        <v>22794</v>
      </c>
      <c r="I24" s="7">
        <v>24324</v>
      </c>
      <c r="J24" s="7">
        <v>25835</v>
      </c>
    </row>
    <row r="25" spans="2:10" s="19" customFormat="1" x14ac:dyDescent="0.25">
      <c r="B25" s="12" t="s">
        <v>7</v>
      </c>
      <c r="C25" s="6" t="s">
        <v>10</v>
      </c>
      <c r="D25" s="7">
        <v>16808</v>
      </c>
      <c r="E25" s="7">
        <v>18839</v>
      </c>
      <c r="F25" s="7">
        <v>14255</v>
      </c>
      <c r="G25" s="7">
        <v>16204</v>
      </c>
      <c r="H25" s="7">
        <v>18455</v>
      </c>
      <c r="I25" s="7">
        <v>20630</v>
      </c>
      <c r="J25" s="7">
        <v>22295</v>
      </c>
    </row>
    <row r="26" spans="2:10" x14ac:dyDescent="0.25">
      <c r="B26" s="46" t="s">
        <v>89</v>
      </c>
      <c r="C26" s="47" t="s">
        <v>10</v>
      </c>
      <c r="D26" s="48">
        <f t="shared" ref="D26:J26" si="5">SUM(D27,D29)</f>
        <v>2067</v>
      </c>
      <c r="E26" s="48">
        <f t="shared" si="5"/>
        <v>2675</v>
      </c>
      <c r="F26" s="73">
        <f t="shared" si="5"/>
        <v>3457</v>
      </c>
      <c r="G26" s="73">
        <f t="shared" si="5"/>
        <v>3154</v>
      </c>
      <c r="H26" s="73">
        <f t="shared" si="5"/>
        <v>3476</v>
      </c>
      <c r="I26" s="73">
        <f t="shared" si="5"/>
        <v>3799</v>
      </c>
      <c r="J26" s="73">
        <f t="shared" si="5"/>
        <v>3706</v>
      </c>
    </row>
    <row r="27" spans="2:10" x14ac:dyDescent="0.25">
      <c r="B27" s="11" t="s">
        <v>17</v>
      </c>
      <c r="C27" s="6" t="s">
        <v>10</v>
      </c>
      <c r="D27" s="7">
        <v>952</v>
      </c>
      <c r="E27" s="7">
        <v>1138</v>
      </c>
      <c r="F27" s="7">
        <v>1597</v>
      </c>
      <c r="G27" s="7">
        <v>1450</v>
      </c>
      <c r="H27" s="7">
        <v>1628</v>
      </c>
      <c r="I27" s="7">
        <v>1803</v>
      </c>
      <c r="J27" s="7">
        <v>1801</v>
      </c>
    </row>
    <row r="28" spans="2:10" x14ac:dyDescent="0.25">
      <c r="B28" s="14" t="s">
        <v>50</v>
      </c>
      <c r="C28" s="15" t="s">
        <v>10</v>
      </c>
      <c r="D28" s="16">
        <v>847</v>
      </c>
      <c r="E28" s="16">
        <v>1052</v>
      </c>
      <c r="F28" s="16">
        <v>1579</v>
      </c>
      <c r="G28" s="16">
        <v>1433</v>
      </c>
      <c r="H28" s="16">
        <v>1609</v>
      </c>
      <c r="I28" s="16">
        <v>1782</v>
      </c>
      <c r="J28" s="16">
        <v>1766</v>
      </c>
    </row>
    <row r="29" spans="2:10" x14ac:dyDescent="0.25">
      <c r="B29" s="12" t="s">
        <v>7</v>
      </c>
      <c r="C29" s="6" t="s">
        <v>10</v>
      </c>
      <c r="D29" s="7">
        <v>1115</v>
      </c>
      <c r="E29" s="7">
        <v>1537</v>
      </c>
      <c r="F29" s="7">
        <v>1860</v>
      </c>
      <c r="G29" s="7">
        <v>1704</v>
      </c>
      <c r="H29" s="7">
        <v>1848</v>
      </c>
      <c r="I29" s="7">
        <v>1996</v>
      </c>
      <c r="J29" s="7">
        <v>1905</v>
      </c>
    </row>
    <row r="30" spans="2:10" x14ac:dyDescent="0.25">
      <c r="B30" s="14" t="s">
        <v>50</v>
      </c>
      <c r="C30" s="15" t="s">
        <v>10</v>
      </c>
      <c r="D30" s="16">
        <v>1004</v>
      </c>
      <c r="E30" s="16">
        <v>1423</v>
      </c>
      <c r="F30" s="16">
        <v>1812</v>
      </c>
      <c r="G30" s="16">
        <v>1668</v>
      </c>
      <c r="H30" s="16">
        <v>1836</v>
      </c>
      <c r="I30" s="16">
        <v>1980</v>
      </c>
      <c r="J30" s="16">
        <v>1894</v>
      </c>
    </row>
    <row r="31" spans="2:10" x14ac:dyDescent="0.25">
      <c r="E31" s="18"/>
      <c r="F31" s="18"/>
    </row>
    <row r="32" spans="2:10" x14ac:dyDescent="0.2">
      <c r="B32" s="21" t="s">
        <v>51</v>
      </c>
      <c r="E32" s="18"/>
      <c r="F32" s="18"/>
    </row>
    <row r="33" spans="2:6" x14ac:dyDescent="0.25">
      <c r="B33" s="20" t="s">
        <v>90</v>
      </c>
      <c r="E33" s="18"/>
      <c r="F33" s="18"/>
    </row>
  </sheetData>
  <mergeCells count="2">
    <mergeCell ref="B1:F1"/>
    <mergeCell ref="B2:F2"/>
  </mergeCells>
  <pageMargins left="0.7" right="0.7" top="0.75" bottom="0.75" header="0.3" footer="0.3"/>
  <pageSetup paperSize="8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B1" zoomScaleNormal="100" workbookViewId="0">
      <pane xSplit="1" topLeftCell="C1" activePane="topRight" state="frozen"/>
      <selection activeCell="B1" sqref="B1"/>
      <selection pane="topRight" activeCell="J11" sqref="J11"/>
    </sheetView>
  </sheetViews>
  <sheetFormatPr defaultColWidth="9.140625" defaultRowHeight="12" x14ac:dyDescent="0.2"/>
  <cols>
    <col min="1" max="1" width="0" style="22" hidden="1" customWidth="1"/>
    <col min="2" max="2" width="60.42578125" style="24" customWidth="1"/>
    <col min="3" max="3" width="11.5703125" style="17" customWidth="1"/>
    <col min="4" max="4" width="15.140625" style="18" customWidth="1"/>
    <col min="5" max="6" width="10.140625" style="23" bestFit="1" customWidth="1"/>
    <col min="7" max="10" width="9.85546875" style="23" bestFit="1" customWidth="1"/>
    <col min="11" max="16384" width="9.140625" style="23"/>
  </cols>
  <sheetData>
    <row r="1" spans="2:10" ht="30" x14ac:dyDescent="0.2">
      <c r="B1" s="74" t="s">
        <v>83</v>
      </c>
      <c r="C1" s="74"/>
      <c r="D1" s="74"/>
      <c r="E1" s="74"/>
      <c r="F1" s="74"/>
    </row>
    <row r="2" spans="2:10" ht="30" x14ac:dyDescent="0.2">
      <c r="B2" s="74" t="s">
        <v>85</v>
      </c>
      <c r="C2" s="74"/>
      <c r="D2" s="74"/>
      <c r="E2" s="74"/>
      <c r="F2" s="74"/>
    </row>
    <row r="6" spans="2:10" s="22" customFormat="1" ht="24" x14ac:dyDescent="0.2">
      <c r="B6" s="50" t="s">
        <v>2</v>
      </c>
      <c r="C6" s="50" t="s">
        <v>0</v>
      </c>
      <c r="D6" s="52">
        <v>45107</v>
      </c>
      <c r="E6" s="52">
        <v>45199</v>
      </c>
      <c r="F6" s="52">
        <v>45291</v>
      </c>
      <c r="G6" s="52">
        <v>45382</v>
      </c>
      <c r="H6" s="52">
        <v>45473</v>
      </c>
      <c r="I6" s="52">
        <v>45565</v>
      </c>
      <c r="J6" s="52">
        <v>45657</v>
      </c>
    </row>
    <row r="7" spans="2:10" s="22" customFormat="1" x14ac:dyDescent="0.2">
      <c r="B7" s="46" t="s">
        <v>19</v>
      </c>
      <c r="C7" s="47" t="s">
        <v>36</v>
      </c>
      <c r="D7" s="49">
        <f t="shared" ref="D7:J7" si="0">SUM(D8:D10)</f>
        <v>11977.062825519999</v>
      </c>
      <c r="E7" s="49">
        <f t="shared" si="0"/>
        <v>21829.758131119994</v>
      </c>
      <c r="F7" s="49">
        <f t="shared" si="0"/>
        <v>47790.967172460012</v>
      </c>
      <c r="G7" s="49">
        <f t="shared" si="0"/>
        <v>59816.57889004</v>
      </c>
      <c r="H7" s="49">
        <f t="shared" si="0"/>
        <v>68656.413028459996</v>
      </c>
      <c r="I7" s="49">
        <f t="shared" si="0"/>
        <v>107630.14483358999</v>
      </c>
      <c r="J7" s="49">
        <f t="shared" si="0"/>
        <v>114267.45323900999</v>
      </c>
    </row>
    <row r="8" spans="2:10" s="22" customFormat="1" x14ac:dyDescent="0.2">
      <c r="B8" s="8" t="s">
        <v>28</v>
      </c>
      <c r="C8" s="57" t="s">
        <v>36</v>
      </c>
      <c r="D8" s="58">
        <v>10039.708945889999</v>
      </c>
      <c r="E8" s="58">
        <v>19748.719543589996</v>
      </c>
      <c r="F8" s="58">
        <v>46713.064365510007</v>
      </c>
      <c r="G8" s="58">
        <v>59469.664662650001</v>
      </c>
      <c r="H8" s="58">
        <v>68365.844849999994</v>
      </c>
      <c r="I8" s="58">
        <v>105921.13361359999</v>
      </c>
      <c r="J8" s="58">
        <v>111131.15562095999</v>
      </c>
    </row>
    <row r="9" spans="2:10" s="22" customFormat="1" x14ac:dyDescent="0.2">
      <c r="B9" s="8" t="s">
        <v>29</v>
      </c>
      <c r="C9" s="59" t="s">
        <v>36</v>
      </c>
      <c r="D9" s="58">
        <v>1937.0308339699998</v>
      </c>
      <c r="E9" s="58">
        <v>2080.5558049400001</v>
      </c>
      <c r="F9" s="58">
        <v>1077.0808686500002</v>
      </c>
      <c r="G9" s="58">
        <v>346.50232691999997</v>
      </c>
      <c r="H9" s="58">
        <v>289.05397673000004</v>
      </c>
      <c r="I9" s="58">
        <v>1707.7701841600001</v>
      </c>
      <c r="J9" s="58">
        <v>3135.5200140199991</v>
      </c>
    </row>
    <row r="10" spans="2:10" s="22" customFormat="1" x14ac:dyDescent="0.2">
      <c r="B10" s="8" t="s">
        <v>30</v>
      </c>
      <c r="C10" s="59" t="s">
        <v>36</v>
      </c>
      <c r="D10" s="58">
        <v>0.32304566000000001</v>
      </c>
      <c r="E10" s="58">
        <v>0.48278258999999996</v>
      </c>
      <c r="F10" s="58">
        <v>0.8219382999999999</v>
      </c>
      <c r="G10" s="58">
        <v>0.41190046999999996</v>
      </c>
      <c r="H10" s="58">
        <v>1.5142017299999999</v>
      </c>
      <c r="I10" s="58">
        <v>1.2410358300000002</v>
      </c>
      <c r="J10" s="58">
        <v>0.77760403</v>
      </c>
    </row>
    <row r="11" spans="2:10" s="22" customFormat="1" x14ac:dyDescent="0.2">
      <c r="B11" s="46" t="s">
        <v>35</v>
      </c>
      <c r="C11" s="47" t="s">
        <v>8</v>
      </c>
      <c r="D11" s="48">
        <f t="shared" ref="D11:J11" si="1">SUM(D12:D13)</f>
        <v>31581</v>
      </c>
      <c r="E11" s="48">
        <f t="shared" si="1"/>
        <v>56890</v>
      </c>
      <c r="F11" s="48">
        <f t="shared" si="1"/>
        <v>120687</v>
      </c>
      <c r="G11" s="48">
        <f t="shared" si="1"/>
        <v>140119</v>
      </c>
      <c r="H11" s="48">
        <f t="shared" si="1"/>
        <v>156562</v>
      </c>
      <c r="I11" s="48">
        <f t="shared" si="1"/>
        <v>250571</v>
      </c>
      <c r="J11" s="48">
        <f t="shared" si="1"/>
        <v>291177</v>
      </c>
    </row>
    <row r="12" spans="2:10" s="22" customFormat="1" x14ac:dyDescent="0.2">
      <c r="B12" s="60" t="s">
        <v>31</v>
      </c>
      <c r="C12" s="57" t="s">
        <v>8</v>
      </c>
      <c r="D12" s="13">
        <v>31439</v>
      </c>
      <c r="E12" s="13">
        <v>52011</v>
      </c>
      <c r="F12" s="13">
        <v>115308</v>
      </c>
      <c r="G12" s="13">
        <v>136607</v>
      </c>
      <c r="H12" s="13">
        <v>151956</v>
      </c>
      <c r="I12" s="13">
        <v>237825</v>
      </c>
      <c r="J12" s="13">
        <v>268356</v>
      </c>
    </row>
    <row r="13" spans="2:10" s="22" customFormat="1" x14ac:dyDescent="0.2">
      <c r="B13" s="8" t="s">
        <v>32</v>
      </c>
      <c r="C13" s="57" t="s">
        <v>8</v>
      </c>
      <c r="D13" s="13">
        <v>142</v>
      </c>
      <c r="E13" s="13">
        <v>4879</v>
      </c>
      <c r="F13" s="13">
        <v>5379</v>
      </c>
      <c r="G13" s="13">
        <v>3512</v>
      </c>
      <c r="H13" s="13">
        <v>4606</v>
      </c>
      <c r="I13" s="13">
        <v>12746</v>
      </c>
      <c r="J13" s="13">
        <v>22821</v>
      </c>
    </row>
    <row r="14" spans="2:10" s="22" customFormat="1" x14ac:dyDescent="0.2">
      <c r="B14" s="46" t="s">
        <v>34</v>
      </c>
      <c r="C14" s="47" t="s">
        <v>10</v>
      </c>
      <c r="D14" s="48">
        <v>233790</v>
      </c>
      <c r="E14" s="48">
        <v>680252</v>
      </c>
      <c r="F14" s="49">
        <v>1277705</v>
      </c>
      <c r="G14" s="49">
        <v>1958531</v>
      </c>
      <c r="H14" s="49">
        <v>2880065</v>
      </c>
      <c r="I14" s="49">
        <v>4123339</v>
      </c>
      <c r="J14" s="49">
        <v>5328240</v>
      </c>
    </row>
    <row r="15" spans="2:10" s="22" customFormat="1" x14ac:dyDescent="0.2">
      <c r="B15" s="46" t="s">
        <v>33</v>
      </c>
      <c r="C15" s="47" t="s">
        <v>10</v>
      </c>
      <c r="D15" s="48">
        <v>14392</v>
      </c>
      <c r="E15" s="48">
        <v>24222</v>
      </c>
      <c r="F15" s="49">
        <v>51512</v>
      </c>
      <c r="G15" s="49">
        <v>74455</v>
      </c>
      <c r="H15" s="49">
        <v>91755</v>
      </c>
      <c r="I15" s="49">
        <v>146720</v>
      </c>
      <c r="J15" s="49">
        <v>161467</v>
      </c>
    </row>
    <row r="16" spans="2:10" ht="12.75" customHeight="1" x14ac:dyDescent="0.2">
      <c r="B16" s="46" t="s">
        <v>24</v>
      </c>
      <c r="C16" s="47" t="s">
        <v>10</v>
      </c>
      <c r="D16" s="48">
        <v>49</v>
      </c>
      <c r="E16" s="48">
        <v>51</v>
      </c>
      <c r="F16" s="49">
        <v>63</v>
      </c>
      <c r="G16" s="49">
        <v>69</v>
      </c>
      <c r="H16" s="49">
        <v>88</v>
      </c>
      <c r="I16" s="49">
        <v>108</v>
      </c>
      <c r="J16" s="49">
        <v>126</v>
      </c>
    </row>
    <row r="17" spans="2:10" ht="12.75" customHeight="1" x14ac:dyDescent="0.2">
      <c r="B17" s="46" t="s">
        <v>20</v>
      </c>
      <c r="C17" s="47" t="s">
        <v>10</v>
      </c>
      <c r="D17" s="48">
        <v>33</v>
      </c>
      <c r="E17" s="48">
        <v>34</v>
      </c>
      <c r="F17" s="49">
        <v>37</v>
      </c>
      <c r="G17" s="49">
        <v>40</v>
      </c>
      <c r="H17" s="49">
        <v>45</v>
      </c>
      <c r="I17" s="49">
        <v>58</v>
      </c>
      <c r="J17" s="49">
        <v>68</v>
      </c>
    </row>
    <row r="18" spans="2:10" ht="12.75" customHeight="1" x14ac:dyDescent="0.2">
      <c r="B18" s="46" t="s">
        <v>25</v>
      </c>
      <c r="C18" s="47" t="s">
        <v>10</v>
      </c>
      <c r="D18" s="48">
        <v>6</v>
      </c>
      <c r="E18" s="48">
        <v>7</v>
      </c>
      <c r="F18" s="49">
        <v>7</v>
      </c>
      <c r="G18" s="49">
        <v>9</v>
      </c>
      <c r="H18" s="49">
        <v>11</v>
      </c>
      <c r="I18" s="49">
        <v>13</v>
      </c>
      <c r="J18" s="49">
        <v>19</v>
      </c>
    </row>
    <row r="19" spans="2:10" x14ac:dyDescent="0.2">
      <c r="B19" s="46" t="s">
        <v>26</v>
      </c>
      <c r="C19" s="47" t="s">
        <v>10</v>
      </c>
      <c r="D19" s="48">
        <v>6</v>
      </c>
      <c r="E19" s="48">
        <v>7</v>
      </c>
      <c r="F19" s="49">
        <v>6</v>
      </c>
      <c r="G19" s="49">
        <v>8</v>
      </c>
      <c r="H19" s="49">
        <v>8</v>
      </c>
      <c r="I19" s="49">
        <v>10</v>
      </c>
      <c r="J19" s="49">
        <v>15</v>
      </c>
    </row>
    <row r="20" spans="2:10" x14ac:dyDescent="0.2">
      <c r="B20" s="23"/>
      <c r="C20" s="23"/>
      <c r="D20" s="23"/>
    </row>
    <row r="21" spans="2:10" x14ac:dyDescent="0.2">
      <c r="B21" s="23"/>
      <c r="C21" s="23"/>
      <c r="D21" s="23"/>
    </row>
    <row r="22" spans="2:10" x14ac:dyDescent="0.2">
      <c r="B22" s="21" t="s">
        <v>39</v>
      </c>
      <c r="C22" s="23"/>
      <c r="D22" s="23"/>
    </row>
    <row r="23" spans="2:10" x14ac:dyDescent="0.2">
      <c r="B23" s="23"/>
      <c r="C23" s="23"/>
      <c r="D23" s="23"/>
    </row>
  </sheetData>
  <mergeCells count="2">
    <mergeCell ref="B1:F1"/>
    <mergeCell ref="B2:F2"/>
  </mergeCells>
  <pageMargins left="0.7" right="0.7" top="0.75" bottom="0.75" header="0.3" footer="0.3"/>
  <pageSetup paperSize="8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opLeftCell="B1" zoomScale="110" zoomScaleNormal="110" workbookViewId="0">
      <pane xSplit="1" ySplit="6" topLeftCell="C7" activePane="bottomRight" state="frozen"/>
      <selection activeCell="B1" sqref="B1"/>
      <selection pane="topRight" activeCell="C1" sqref="C1"/>
      <selection pane="bottomLeft" activeCell="B2" sqref="B2"/>
      <selection pane="bottomRight" activeCell="B6" sqref="B6"/>
    </sheetView>
  </sheetViews>
  <sheetFormatPr defaultColWidth="9.140625" defaultRowHeight="12" x14ac:dyDescent="0.2"/>
  <cols>
    <col min="1" max="1" width="0" style="22" hidden="1" customWidth="1"/>
    <col min="2" max="2" width="60.42578125" style="20" customWidth="1"/>
    <col min="3" max="3" width="19.42578125" style="17" bestFit="1" customWidth="1"/>
    <col min="4" max="4" width="10.28515625" style="18" bestFit="1" customWidth="1"/>
    <col min="5" max="6" width="10.28515625" style="23" bestFit="1" customWidth="1"/>
    <col min="7" max="10" width="9.85546875" style="23" bestFit="1" customWidth="1"/>
    <col min="11" max="16384" width="9.140625" style="23"/>
  </cols>
  <sheetData>
    <row r="1" spans="2:10" ht="30" x14ac:dyDescent="0.2">
      <c r="B1" s="74" t="s">
        <v>83</v>
      </c>
      <c r="C1" s="74"/>
      <c r="D1" s="74"/>
      <c r="E1" s="74"/>
      <c r="F1" s="74"/>
    </row>
    <row r="2" spans="2:10" ht="30" x14ac:dyDescent="0.2">
      <c r="B2" s="74" t="s">
        <v>86</v>
      </c>
      <c r="C2" s="74"/>
      <c r="D2" s="74"/>
      <c r="E2" s="74"/>
      <c r="F2" s="74"/>
    </row>
    <row r="6" spans="2:10" x14ac:dyDescent="0.2">
      <c r="B6" s="50" t="s">
        <v>2</v>
      </c>
      <c r="C6" s="51" t="s">
        <v>0</v>
      </c>
      <c r="D6" s="61">
        <v>45107</v>
      </c>
      <c r="E6" s="61">
        <v>45199</v>
      </c>
      <c r="F6" s="61">
        <v>45291</v>
      </c>
      <c r="G6" s="61">
        <v>45382</v>
      </c>
      <c r="H6" s="61">
        <v>45473</v>
      </c>
      <c r="I6" s="61">
        <v>45565</v>
      </c>
      <c r="J6" s="61">
        <v>45657</v>
      </c>
    </row>
    <row r="7" spans="2:10" s="22" customFormat="1" ht="36" x14ac:dyDescent="0.2">
      <c r="B7" s="46" t="s">
        <v>61</v>
      </c>
      <c r="C7" s="47" t="s">
        <v>8</v>
      </c>
      <c r="D7" s="48">
        <v>35</v>
      </c>
      <c r="E7" s="48">
        <v>106</v>
      </c>
      <c r="F7" s="49">
        <v>252</v>
      </c>
      <c r="G7" s="49">
        <v>289</v>
      </c>
      <c r="H7" s="49">
        <v>375</v>
      </c>
      <c r="I7" s="49">
        <v>577</v>
      </c>
      <c r="J7" s="49">
        <v>902</v>
      </c>
    </row>
    <row r="8" spans="2:10" s="22" customFormat="1" ht="48" x14ac:dyDescent="0.2">
      <c r="B8" s="46" t="s">
        <v>62</v>
      </c>
      <c r="C8" s="47" t="s">
        <v>36</v>
      </c>
      <c r="D8" s="48">
        <v>17065.147445070001</v>
      </c>
      <c r="E8" s="48">
        <v>30088.97623212</v>
      </c>
      <c r="F8" s="49">
        <v>56361.710043109997</v>
      </c>
      <c r="G8" s="49">
        <v>43452.792313400001</v>
      </c>
      <c r="H8" s="49">
        <v>146945.11151503</v>
      </c>
      <c r="I8" s="49">
        <v>272364.06465002004</v>
      </c>
      <c r="J8" s="49">
        <v>276205.45096434996</v>
      </c>
    </row>
    <row r="9" spans="2:10" s="22" customFormat="1" ht="24" x14ac:dyDescent="0.2">
      <c r="B9" s="46" t="s">
        <v>58</v>
      </c>
      <c r="C9" s="47" t="s">
        <v>36</v>
      </c>
      <c r="D9" s="48">
        <f t="shared" ref="D9:J9" si="0">SUM(D10:D11)</f>
        <v>17060.997049529997</v>
      </c>
      <c r="E9" s="48">
        <f t="shared" si="0"/>
        <v>13965.770221469993</v>
      </c>
      <c r="F9" s="49">
        <f t="shared" si="0"/>
        <v>32987.661938899997</v>
      </c>
      <c r="G9" s="49">
        <f t="shared" si="0"/>
        <v>24869.112308629999</v>
      </c>
      <c r="H9" s="49">
        <f t="shared" si="0"/>
        <v>125874.38797299999</v>
      </c>
      <c r="I9" s="49">
        <f t="shared" si="0"/>
        <v>249311.71434884999</v>
      </c>
      <c r="J9" s="49">
        <f t="shared" si="0"/>
        <v>269042.59344963002</v>
      </c>
    </row>
    <row r="10" spans="2:10" s="22" customFormat="1" x14ac:dyDescent="0.2">
      <c r="B10" s="5" t="s">
        <v>81</v>
      </c>
      <c r="C10" s="57" t="s">
        <v>36</v>
      </c>
      <c r="D10" s="13">
        <v>17060.997049529997</v>
      </c>
      <c r="E10" s="13">
        <v>13865.721463119993</v>
      </c>
      <c r="F10" s="13">
        <v>32646.402257899997</v>
      </c>
      <c r="G10" s="13">
        <v>24689.473016</v>
      </c>
      <c r="H10" s="13">
        <v>125630.573001</v>
      </c>
      <c r="I10" s="13">
        <v>220180.08727069999</v>
      </c>
      <c r="J10" s="13">
        <v>222578.22880435002</v>
      </c>
    </row>
    <row r="11" spans="2:10" s="22" customFormat="1" x14ac:dyDescent="0.2">
      <c r="B11" s="5" t="s">
        <v>82</v>
      </c>
      <c r="C11" s="57" t="s">
        <v>36</v>
      </c>
      <c r="D11" s="13">
        <v>0</v>
      </c>
      <c r="E11" s="13">
        <v>100.04875835</v>
      </c>
      <c r="F11" s="13">
        <v>341.259681</v>
      </c>
      <c r="G11" s="13">
        <v>179.63929263</v>
      </c>
      <c r="H11" s="13">
        <v>243.81497200000001</v>
      </c>
      <c r="I11" s="13">
        <v>29131.627078150002</v>
      </c>
      <c r="J11" s="13">
        <v>46464.364645280002</v>
      </c>
    </row>
    <row r="12" spans="2:10" ht="24" x14ac:dyDescent="0.2">
      <c r="B12" s="46" t="s">
        <v>52</v>
      </c>
      <c r="C12" s="47" t="s">
        <v>8</v>
      </c>
      <c r="D12" s="48">
        <f t="shared" ref="D12:J12" si="1">SUM(D13:D14)</f>
        <v>46571</v>
      </c>
      <c r="E12" s="48">
        <f t="shared" si="1"/>
        <v>61748</v>
      </c>
      <c r="F12" s="49">
        <f t="shared" si="1"/>
        <v>92495</v>
      </c>
      <c r="G12" s="49">
        <f t="shared" si="1"/>
        <v>145387</v>
      </c>
      <c r="H12" s="49">
        <f t="shared" si="1"/>
        <v>195988</v>
      </c>
      <c r="I12" s="49">
        <f t="shared" si="1"/>
        <v>241103</v>
      </c>
      <c r="J12" s="49">
        <f t="shared" si="1"/>
        <v>279505</v>
      </c>
    </row>
    <row r="13" spans="2:10" s="22" customFormat="1" x14ac:dyDescent="0.2">
      <c r="B13" s="5" t="s">
        <v>23</v>
      </c>
      <c r="C13" s="57" t="s">
        <v>8</v>
      </c>
      <c r="D13" s="13">
        <v>46506</v>
      </c>
      <c r="E13" s="13">
        <v>61645</v>
      </c>
      <c r="F13" s="13">
        <v>92308</v>
      </c>
      <c r="G13" s="13">
        <v>145151</v>
      </c>
      <c r="H13" s="13">
        <v>195662</v>
      </c>
      <c r="I13" s="13">
        <v>240622</v>
      </c>
      <c r="J13" s="13">
        <v>278870</v>
      </c>
    </row>
    <row r="14" spans="2:10" s="22" customFormat="1" x14ac:dyDescent="0.2">
      <c r="B14" s="5" t="s">
        <v>22</v>
      </c>
      <c r="C14" s="57" t="s">
        <v>8</v>
      </c>
      <c r="D14" s="13">
        <v>65</v>
      </c>
      <c r="E14" s="13">
        <v>103</v>
      </c>
      <c r="F14" s="13">
        <v>187</v>
      </c>
      <c r="G14" s="13">
        <v>236</v>
      </c>
      <c r="H14" s="13">
        <v>326</v>
      </c>
      <c r="I14" s="13">
        <v>481</v>
      </c>
      <c r="J14" s="13">
        <v>635</v>
      </c>
    </row>
    <row r="15" spans="2:10" ht="24" x14ac:dyDescent="0.2">
      <c r="B15" s="46" t="s">
        <v>54</v>
      </c>
      <c r="C15" s="47" t="s">
        <v>8</v>
      </c>
      <c r="D15" s="48">
        <f t="shared" ref="D15:J15" si="2">SUM(D16:D17)</f>
        <v>5091</v>
      </c>
      <c r="E15" s="48">
        <f t="shared" si="2"/>
        <v>26817</v>
      </c>
      <c r="F15" s="48">
        <f t="shared" si="2"/>
        <v>24844</v>
      </c>
      <c r="G15" s="48">
        <f t="shared" si="2"/>
        <v>29469</v>
      </c>
      <c r="H15" s="48">
        <f t="shared" si="2"/>
        <v>28944</v>
      </c>
      <c r="I15" s="48">
        <f t="shared" si="2"/>
        <v>34096</v>
      </c>
      <c r="J15" s="48">
        <f t="shared" si="2"/>
        <v>36403</v>
      </c>
    </row>
    <row r="16" spans="2:10" s="22" customFormat="1" x14ac:dyDescent="0.2">
      <c r="B16" s="5" t="s">
        <v>23</v>
      </c>
      <c r="C16" s="57" t="s">
        <v>8</v>
      </c>
      <c r="D16" s="13">
        <v>5069</v>
      </c>
      <c r="E16" s="13">
        <v>26789</v>
      </c>
      <c r="F16" s="13">
        <v>24797</v>
      </c>
      <c r="G16" s="13">
        <v>29425</v>
      </c>
      <c r="H16" s="13">
        <v>28857</v>
      </c>
      <c r="I16" s="13">
        <v>33920</v>
      </c>
      <c r="J16" s="13">
        <v>36149</v>
      </c>
    </row>
    <row r="17" spans="2:10" s="22" customFormat="1" x14ac:dyDescent="0.2">
      <c r="B17" s="5" t="s">
        <v>22</v>
      </c>
      <c r="C17" s="57" t="s">
        <v>8</v>
      </c>
      <c r="D17" s="13">
        <v>22</v>
      </c>
      <c r="E17" s="13">
        <v>28</v>
      </c>
      <c r="F17" s="13">
        <v>47</v>
      </c>
      <c r="G17" s="13">
        <v>44</v>
      </c>
      <c r="H17" s="13">
        <v>87</v>
      </c>
      <c r="I17" s="13">
        <v>176</v>
      </c>
      <c r="J17" s="13">
        <v>254</v>
      </c>
    </row>
    <row r="18" spans="2:10" ht="24" x14ac:dyDescent="0.2">
      <c r="B18" s="46" t="s">
        <v>53</v>
      </c>
      <c r="C18" s="47" t="s">
        <v>8</v>
      </c>
      <c r="D18" s="48">
        <f t="shared" ref="D18:J18" si="3">SUM(D19:D20)</f>
        <v>5090</v>
      </c>
      <c r="E18" s="48">
        <f t="shared" si="3"/>
        <v>31781</v>
      </c>
      <c r="F18" s="48">
        <f t="shared" si="3"/>
        <v>56094</v>
      </c>
      <c r="G18" s="48">
        <f t="shared" si="3"/>
        <v>77971</v>
      </c>
      <c r="H18" s="48">
        <f t="shared" si="3"/>
        <v>89011</v>
      </c>
      <c r="I18" s="48">
        <f t="shared" si="3"/>
        <v>98548</v>
      </c>
      <c r="J18" s="48">
        <f t="shared" si="3"/>
        <v>108191</v>
      </c>
    </row>
    <row r="19" spans="2:10" x14ac:dyDescent="0.2">
      <c r="B19" s="5" t="s">
        <v>23</v>
      </c>
      <c r="C19" s="57" t="s">
        <v>8</v>
      </c>
      <c r="D19" s="13">
        <v>5069</v>
      </c>
      <c r="E19" s="13">
        <v>31762</v>
      </c>
      <c r="F19" s="13">
        <v>56049</v>
      </c>
      <c r="G19" s="13">
        <v>77924</v>
      </c>
      <c r="H19" s="13">
        <v>88949</v>
      </c>
      <c r="I19" s="13">
        <v>98450</v>
      </c>
      <c r="J19" s="13">
        <v>108052</v>
      </c>
    </row>
    <row r="20" spans="2:10" x14ac:dyDescent="0.2">
      <c r="B20" s="5" t="s">
        <v>22</v>
      </c>
      <c r="C20" s="57" t="s">
        <v>8</v>
      </c>
      <c r="D20" s="13">
        <v>21</v>
      </c>
      <c r="E20" s="13">
        <v>19</v>
      </c>
      <c r="F20" s="13">
        <v>45</v>
      </c>
      <c r="G20" s="13">
        <v>47</v>
      </c>
      <c r="H20" s="13">
        <v>62</v>
      </c>
      <c r="I20" s="13">
        <v>98</v>
      </c>
      <c r="J20" s="13">
        <v>139</v>
      </c>
    </row>
    <row r="21" spans="2:10" x14ac:dyDescent="0.2">
      <c r="B21" s="25"/>
      <c r="C21" s="26"/>
      <c r="D21" s="27"/>
      <c r="E21" s="27"/>
      <c r="F21" s="27"/>
    </row>
    <row r="22" spans="2:10" x14ac:dyDescent="0.2">
      <c r="B22" s="28" t="s">
        <v>40</v>
      </c>
    </row>
    <row r="24" spans="2:10" x14ac:dyDescent="0.2">
      <c r="B24" s="23"/>
      <c r="C24" s="23"/>
      <c r="D24" s="23"/>
    </row>
  </sheetData>
  <mergeCells count="2">
    <mergeCell ref="B2:F2"/>
    <mergeCell ref="B1:F1"/>
  </mergeCells>
  <pageMargins left="0.7" right="0.7" top="0.75" bottom="0.75" header="0.3" footer="0.3"/>
  <pageSetup paperSize="8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zoomScale="80" zoomScaleNormal="80" workbookViewId="0"/>
  </sheetViews>
  <sheetFormatPr defaultColWidth="9.140625" defaultRowHeight="12" x14ac:dyDescent="0.2"/>
  <cols>
    <col min="1" max="1" width="18.42578125" style="63" customWidth="1"/>
    <col min="2" max="16384" width="9.140625" style="63"/>
  </cols>
  <sheetData>
    <row r="1" spans="1:2" x14ac:dyDescent="0.2">
      <c r="A1" s="66"/>
    </row>
    <row r="3" spans="1:2" x14ac:dyDescent="0.2">
      <c r="A3" s="63" t="s">
        <v>41</v>
      </c>
      <c r="B3" s="63" t="s">
        <v>44</v>
      </c>
    </row>
    <row r="4" spans="1:2" x14ac:dyDescent="0.2">
      <c r="A4" s="63" t="s">
        <v>42</v>
      </c>
      <c r="B4" s="63" t="s">
        <v>46</v>
      </c>
    </row>
    <row r="5" spans="1:2" x14ac:dyDescent="0.2">
      <c r="A5" s="63" t="s">
        <v>43</v>
      </c>
      <c r="B5" s="63" t="s">
        <v>45</v>
      </c>
    </row>
    <row r="6" spans="1:2" x14ac:dyDescent="0.2">
      <c r="A6" s="63" t="s">
        <v>59</v>
      </c>
      <c r="B6" s="63" t="s">
        <v>60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C15" sqref="C15:C18"/>
    </sheetView>
  </sheetViews>
  <sheetFormatPr defaultColWidth="9.140625" defaultRowHeight="12" x14ac:dyDescent="0.2"/>
  <cols>
    <col min="1" max="1" width="31.5703125" style="63" customWidth="1"/>
    <col min="2" max="2" width="53.28515625" style="63" customWidth="1"/>
    <col min="3" max="3" width="52.85546875" style="63" customWidth="1"/>
    <col min="4" max="16384" width="9.140625" style="63"/>
  </cols>
  <sheetData>
    <row r="1" spans="1:3" x14ac:dyDescent="0.2">
      <c r="A1" s="62" t="s">
        <v>63</v>
      </c>
      <c r="B1" s="62" t="s">
        <v>64</v>
      </c>
      <c r="C1" s="62" t="s">
        <v>65</v>
      </c>
    </row>
    <row r="2" spans="1:3" x14ac:dyDescent="0.2">
      <c r="A2" s="75" t="s">
        <v>3</v>
      </c>
      <c r="B2" s="64" t="s">
        <v>66</v>
      </c>
      <c r="C2" s="75" t="s">
        <v>67</v>
      </c>
    </row>
    <row r="3" spans="1:3" x14ac:dyDescent="0.2">
      <c r="A3" s="76"/>
      <c r="B3" s="64" t="s">
        <v>68</v>
      </c>
      <c r="C3" s="76"/>
    </row>
    <row r="4" spans="1:3" x14ac:dyDescent="0.2">
      <c r="A4" s="77"/>
      <c r="B4" s="64" t="s">
        <v>69</v>
      </c>
      <c r="C4" s="77"/>
    </row>
    <row r="5" spans="1:3" ht="36" x14ac:dyDescent="0.2">
      <c r="A5" s="75" t="s">
        <v>41</v>
      </c>
      <c r="B5" s="64" t="s">
        <v>18</v>
      </c>
      <c r="C5" s="65" t="s">
        <v>70</v>
      </c>
    </row>
    <row r="6" spans="1:3" ht="36" x14ac:dyDescent="0.2">
      <c r="A6" s="76"/>
      <c r="B6" s="64" t="s">
        <v>49</v>
      </c>
      <c r="C6" s="65" t="s">
        <v>71</v>
      </c>
    </row>
    <row r="7" spans="1:3" x14ac:dyDescent="0.2">
      <c r="A7" s="76"/>
      <c r="B7" s="64" t="s">
        <v>11</v>
      </c>
      <c r="C7" s="75" t="s">
        <v>72</v>
      </c>
    </row>
    <row r="8" spans="1:3" x14ac:dyDescent="0.2">
      <c r="A8" s="76"/>
      <c r="B8" s="64" t="s">
        <v>12</v>
      </c>
      <c r="C8" s="77"/>
    </row>
    <row r="9" spans="1:3" ht="24" x14ac:dyDescent="0.2">
      <c r="A9" s="76"/>
      <c r="B9" s="64" t="s">
        <v>9</v>
      </c>
      <c r="C9" s="65" t="s">
        <v>73</v>
      </c>
    </row>
    <row r="10" spans="1:3" ht="36" x14ac:dyDescent="0.2">
      <c r="A10" s="77"/>
      <c r="B10" s="64" t="s">
        <v>13</v>
      </c>
      <c r="C10" s="65" t="s">
        <v>74</v>
      </c>
    </row>
    <row r="11" spans="1:3" x14ac:dyDescent="0.2">
      <c r="A11" s="75" t="s">
        <v>42</v>
      </c>
      <c r="B11" s="64" t="s">
        <v>19</v>
      </c>
      <c r="C11" s="75" t="s">
        <v>75</v>
      </c>
    </row>
    <row r="12" spans="1:3" x14ac:dyDescent="0.2">
      <c r="A12" s="76"/>
      <c r="B12" s="64" t="s">
        <v>35</v>
      </c>
      <c r="C12" s="77"/>
    </row>
    <row r="13" spans="1:3" ht="24" x14ac:dyDescent="0.2">
      <c r="A13" s="76"/>
      <c r="B13" s="64" t="s">
        <v>34</v>
      </c>
      <c r="C13" s="75" t="s">
        <v>76</v>
      </c>
    </row>
    <row r="14" spans="1:3" x14ac:dyDescent="0.2">
      <c r="A14" s="76"/>
      <c r="B14" s="64" t="s">
        <v>33</v>
      </c>
      <c r="C14" s="77"/>
    </row>
    <row r="15" spans="1:3" x14ac:dyDescent="0.2">
      <c r="A15" s="76"/>
      <c r="B15" s="64" t="s">
        <v>24</v>
      </c>
      <c r="C15" s="75" t="s">
        <v>77</v>
      </c>
    </row>
    <row r="16" spans="1:3" x14ac:dyDescent="0.2">
      <c r="A16" s="76"/>
      <c r="B16" s="64" t="s">
        <v>20</v>
      </c>
      <c r="C16" s="76"/>
    </row>
    <row r="17" spans="1:3" x14ac:dyDescent="0.2">
      <c r="A17" s="76"/>
      <c r="B17" s="64" t="s">
        <v>25</v>
      </c>
      <c r="C17" s="76"/>
    </row>
    <row r="18" spans="1:3" x14ac:dyDescent="0.2">
      <c r="A18" s="77"/>
      <c r="B18" s="64" t="s">
        <v>26</v>
      </c>
      <c r="C18" s="77"/>
    </row>
    <row r="19" spans="1:3" ht="36" x14ac:dyDescent="0.2">
      <c r="A19" s="75" t="s">
        <v>43</v>
      </c>
      <c r="B19" s="64" t="s">
        <v>78</v>
      </c>
      <c r="C19" s="75" t="s">
        <v>79</v>
      </c>
    </row>
    <row r="20" spans="1:3" ht="48" x14ac:dyDescent="0.2">
      <c r="A20" s="76"/>
      <c r="B20" s="64" t="s">
        <v>80</v>
      </c>
      <c r="C20" s="76"/>
    </row>
    <row r="21" spans="1:3" ht="36" x14ac:dyDescent="0.2">
      <c r="A21" s="76"/>
      <c r="B21" s="64" t="s">
        <v>55</v>
      </c>
      <c r="C21" s="76"/>
    </row>
    <row r="22" spans="1:3" ht="36" x14ac:dyDescent="0.2">
      <c r="A22" s="76"/>
      <c r="B22" s="64" t="s">
        <v>56</v>
      </c>
      <c r="C22" s="76"/>
    </row>
    <row r="23" spans="1:3" ht="24" x14ac:dyDescent="0.2">
      <c r="A23" s="76"/>
      <c r="B23" s="64" t="s">
        <v>57</v>
      </c>
      <c r="C23" s="76"/>
    </row>
    <row r="24" spans="1:3" ht="24" x14ac:dyDescent="0.2">
      <c r="A24" s="76"/>
      <c r="B24" s="64" t="s">
        <v>58</v>
      </c>
      <c r="C24" s="76"/>
    </row>
    <row r="25" spans="1:3" ht="24" x14ac:dyDescent="0.2">
      <c r="A25" s="76"/>
      <c r="B25" s="64" t="s">
        <v>52</v>
      </c>
      <c r="C25" s="76"/>
    </row>
    <row r="26" spans="1:3" ht="24" x14ac:dyDescent="0.2">
      <c r="A26" s="76"/>
      <c r="B26" s="64" t="s">
        <v>54</v>
      </c>
      <c r="C26" s="76"/>
    </row>
    <row r="27" spans="1:3" ht="36" x14ac:dyDescent="0.2">
      <c r="A27" s="77"/>
      <c r="B27" s="64" t="s">
        <v>53</v>
      </c>
      <c r="C27" s="77"/>
    </row>
  </sheetData>
  <mergeCells count="10">
    <mergeCell ref="A19:A27"/>
    <mergeCell ref="C19:C27"/>
    <mergeCell ref="A2:A4"/>
    <mergeCell ref="C2:C4"/>
    <mergeCell ref="A5:A10"/>
    <mergeCell ref="C7:C8"/>
    <mergeCell ref="A11:A18"/>
    <mergeCell ref="C11:C12"/>
    <mergeCell ref="C13:C14"/>
    <mergeCell ref="C15:C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Компании и лицензии</vt:lpstr>
      <vt:lpstr>ОИП</vt:lpstr>
      <vt:lpstr>ОФП</vt:lpstr>
      <vt:lpstr>ОИС</vt:lpstr>
      <vt:lpstr>Обозначения и сокращения</vt:lpstr>
      <vt:lpstr>Методология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2025-03-05T15:19:15Z</dcterms:modified>
</cp:coreProperties>
</file>